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6" r:id="rId1"/>
    <sheet name="Sheet2" sheetId="7" r:id="rId2"/>
  </sheets>
  <calcPr calcId="162913"/>
</workbook>
</file>

<file path=xl/calcChain.xml><?xml version="1.0" encoding="utf-8"?>
<calcChain xmlns="http://schemas.openxmlformats.org/spreadsheetml/2006/main">
  <c r="Q3" i="6" l="1"/>
  <c r="P3" i="6"/>
  <c r="R47" i="7" l="1"/>
  <c r="Q47" i="7"/>
  <c r="P47" i="7"/>
  <c r="O47" i="7"/>
  <c r="R46" i="7"/>
  <c r="Q46" i="7"/>
  <c r="P46" i="7"/>
  <c r="O46" i="7"/>
  <c r="R45" i="7"/>
  <c r="Q45" i="7"/>
  <c r="P45" i="7"/>
  <c r="O45" i="7"/>
  <c r="R44" i="7"/>
  <c r="Q44" i="7"/>
  <c r="P44" i="7"/>
  <c r="O44" i="7"/>
  <c r="R43" i="7"/>
  <c r="Q43" i="7"/>
  <c r="P43" i="7"/>
  <c r="O43" i="7"/>
  <c r="R42" i="7"/>
  <c r="Q42" i="7"/>
  <c r="P42" i="7"/>
  <c r="O42" i="7"/>
  <c r="R41" i="7"/>
  <c r="Q41" i="7"/>
  <c r="P41" i="7"/>
  <c r="O41" i="7"/>
  <c r="R40" i="7"/>
  <c r="Q40" i="7"/>
  <c r="P40" i="7"/>
  <c r="O40" i="7"/>
  <c r="R39" i="7"/>
  <c r="Q39" i="7"/>
  <c r="P39" i="7"/>
  <c r="O39" i="7"/>
  <c r="R38" i="7"/>
  <c r="Q38" i="7"/>
  <c r="P38" i="7"/>
  <c r="O38" i="7"/>
  <c r="R37" i="7"/>
  <c r="Q37" i="7"/>
  <c r="P37" i="7"/>
  <c r="O37" i="7"/>
  <c r="R36" i="7"/>
  <c r="Q36" i="7"/>
  <c r="P36" i="7"/>
  <c r="O36" i="7"/>
  <c r="R35" i="7"/>
  <c r="Q35" i="7"/>
  <c r="P35" i="7"/>
  <c r="O35" i="7"/>
  <c r="R34" i="7"/>
  <c r="Q34" i="7"/>
  <c r="P34" i="7"/>
  <c r="O34" i="7"/>
  <c r="R33" i="7"/>
  <c r="Q33" i="7"/>
  <c r="P33" i="7"/>
  <c r="O33" i="7"/>
  <c r="R32" i="7"/>
  <c r="Q32" i="7"/>
  <c r="P32" i="7"/>
  <c r="O32" i="7"/>
  <c r="R31" i="7"/>
  <c r="Q31" i="7"/>
  <c r="P31" i="7"/>
  <c r="O31" i="7"/>
  <c r="R30" i="7"/>
  <c r="Q30" i="7"/>
  <c r="P30" i="7"/>
  <c r="O30" i="7"/>
  <c r="R29" i="7"/>
  <c r="Q29" i="7"/>
  <c r="P29" i="7"/>
  <c r="O29" i="7"/>
  <c r="R28" i="7"/>
  <c r="Q28" i="7"/>
  <c r="P28" i="7"/>
  <c r="O28" i="7"/>
  <c r="R27" i="7"/>
  <c r="Q27" i="7"/>
  <c r="P27" i="7"/>
  <c r="O27" i="7"/>
  <c r="R26" i="7"/>
  <c r="Q26" i="7"/>
  <c r="P26" i="7"/>
  <c r="O26" i="7"/>
  <c r="R25" i="7"/>
  <c r="Q25" i="7"/>
  <c r="P25" i="7"/>
  <c r="O25" i="7"/>
  <c r="R24" i="7"/>
  <c r="Q24" i="7"/>
  <c r="P24" i="7"/>
  <c r="O24" i="7"/>
  <c r="R23" i="7"/>
  <c r="Q23" i="7"/>
  <c r="P23" i="7"/>
  <c r="O23" i="7"/>
  <c r="R22" i="7"/>
  <c r="Q22" i="7"/>
  <c r="P22" i="7"/>
  <c r="O22" i="7"/>
  <c r="R21" i="7"/>
  <c r="Q21" i="7"/>
  <c r="P21" i="7"/>
  <c r="O21" i="7"/>
  <c r="R20" i="7"/>
  <c r="Q20" i="7"/>
  <c r="P20" i="7"/>
  <c r="O20" i="7"/>
  <c r="R19" i="7"/>
  <c r="Q19" i="7"/>
  <c r="P19" i="7"/>
  <c r="O19" i="7"/>
  <c r="R18" i="7"/>
  <c r="Q18" i="7"/>
  <c r="P18" i="7"/>
  <c r="O18" i="7"/>
  <c r="R17" i="7"/>
  <c r="Q17" i="7"/>
  <c r="P17" i="7"/>
  <c r="O17" i="7"/>
  <c r="R16" i="7"/>
  <c r="Q16" i="7"/>
  <c r="P16" i="7"/>
  <c r="O16" i="7"/>
  <c r="R15" i="7"/>
  <c r="Q15" i="7"/>
  <c r="P15" i="7"/>
  <c r="O15" i="7"/>
  <c r="R14" i="7"/>
  <c r="Q14" i="7"/>
  <c r="P14" i="7"/>
  <c r="O14" i="7"/>
  <c r="R13" i="7"/>
  <c r="Q13" i="7"/>
  <c r="P13" i="7"/>
  <c r="O13" i="7"/>
  <c r="R12" i="7"/>
  <c r="Q12" i="7"/>
  <c r="P12" i="7"/>
  <c r="O12" i="7"/>
  <c r="R11" i="7"/>
  <c r="Q11" i="7"/>
  <c r="P11" i="7"/>
  <c r="O11" i="7"/>
  <c r="R10" i="7"/>
  <c r="Q10" i="7"/>
  <c r="P10" i="7"/>
  <c r="O10" i="7"/>
  <c r="R9" i="7"/>
  <c r="Q9" i="7"/>
  <c r="P9" i="7"/>
  <c r="O9" i="7"/>
  <c r="R8" i="7"/>
  <c r="Q8" i="7"/>
  <c r="P8" i="7"/>
  <c r="O8" i="7"/>
  <c r="R7" i="7"/>
  <c r="Q7" i="7"/>
  <c r="P7" i="7"/>
  <c r="O7" i="7"/>
  <c r="R6" i="7"/>
  <c r="Q6" i="7"/>
  <c r="P6" i="7"/>
  <c r="O6" i="7"/>
  <c r="R5" i="7"/>
  <c r="Q5" i="7"/>
  <c r="P5" i="7"/>
  <c r="O5" i="7"/>
  <c r="R4" i="7"/>
  <c r="Q4" i="7"/>
  <c r="P4" i="7"/>
  <c r="O4" i="7"/>
  <c r="R3" i="7"/>
  <c r="Q3" i="7"/>
  <c r="P3" i="7"/>
  <c r="O3" i="7"/>
  <c r="R2" i="7"/>
  <c r="Q2" i="7"/>
  <c r="P2" i="7"/>
  <c r="O2" i="7"/>
  <c r="O3" i="6"/>
  <c r="O2" i="6"/>
  <c r="O4" i="6"/>
  <c r="O5" i="6"/>
  <c r="P2" i="6" l="1"/>
  <c r="R2" i="6" s="1"/>
  <c r="Q2" i="6"/>
  <c r="R3" i="6"/>
  <c r="P4" i="6"/>
  <c r="Q4" i="6"/>
  <c r="P5" i="6"/>
  <c r="Q5" i="6"/>
  <c r="R4" i="6" l="1"/>
  <c r="R5" i="6"/>
</calcChain>
</file>

<file path=xl/sharedStrings.xml><?xml version="1.0" encoding="utf-8"?>
<sst xmlns="http://schemas.openxmlformats.org/spreadsheetml/2006/main" count="189" uniqueCount="70">
  <si>
    <t>M</t>
  </si>
  <si>
    <t>N</t>
  </si>
  <si>
    <t>A</t>
  </si>
  <si>
    <t>Ie</t>
  </si>
  <si>
    <t>Ip</t>
  </si>
  <si>
    <t>sc1</t>
  </si>
  <si>
    <t>sc2</t>
  </si>
  <si>
    <t>sc3</t>
  </si>
  <si>
    <t>sc4</t>
  </si>
  <si>
    <t>sc5</t>
  </si>
  <si>
    <t>sc6</t>
  </si>
  <si>
    <t>sc7</t>
  </si>
  <si>
    <t>sc8</t>
  </si>
  <si>
    <t>sc9</t>
  </si>
  <si>
    <t>sc10</t>
  </si>
  <si>
    <t>sc11</t>
  </si>
  <si>
    <t>sc12</t>
  </si>
  <si>
    <t>sc13</t>
  </si>
  <si>
    <t>sc14</t>
  </si>
  <si>
    <t>sc15</t>
  </si>
  <si>
    <t>sc16</t>
  </si>
  <si>
    <t>sc17</t>
  </si>
  <si>
    <t>sc18</t>
  </si>
  <si>
    <t>sc19</t>
  </si>
  <si>
    <t>sc20</t>
  </si>
  <si>
    <t>sc21</t>
  </si>
  <si>
    <t>sc22</t>
  </si>
  <si>
    <t>sc23</t>
  </si>
  <si>
    <t>sc24</t>
  </si>
  <si>
    <t>sc25</t>
  </si>
  <si>
    <t>sc26</t>
  </si>
  <si>
    <t>sc27</t>
  </si>
  <si>
    <t>sc28</t>
  </si>
  <si>
    <t>sc29</t>
  </si>
  <si>
    <t>D</t>
  </si>
  <si>
    <t>W</t>
  </si>
  <si>
    <t>c</t>
  </si>
  <si>
    <t>p</t>
  </si>
  <si>
    <t>h</t>
  </si>
  <si>
    <t>Al</t>
  </si>
  <si>
    <t>Te</t>
  </si>
  <si>
    <t>Tw</t>
  </si>
  <si>
    <t>M-N</t>
  </si>
  <si>
    <t>sc30</t>
  </si>
  <si>
    <t>sc31</t>
  </si>
  <si>
    <t>sc32</t>
  </si>
  <si>
    <t>sc33</t>
  </si>
  <si>
    <t>sc34</t>
  </si>
  <si>
    <t>sc35</t>
  </si>
  <si>
    <t>sc36</t>
  </si>
  <si>
    <t>sc37</t>
  </si>
  <si>
    <t>sc38</t>
  </si>
  <si>
    <t>sc39</t>
  </si>
  <si>
    <t>sc40</t>
  </si>
  <si>
    <t>sc41</t>
  </si>
  <si>
    <t>sc42</t>
  </si>
  <si>
    <t>sc43</t>
  </si>
  <si>
    <t>sc44</t>
  </si>
  <si>
    <t>sc45</t>
  </si>
  <si>
    <t>sc46</t>
  </si>
  <si>
    <t>obj</t>
  </si>
  <si>
    <t>T</t>
  </si>
  <si>
    <t>m2</t>
  </si>
  <si>
    <t>m5</t>
  </si>
  <si>
    <t>modelstat</t>
  </si>
  <si>
    <t>solvestat</t>
  </si>
  <si>
    <t>etsolver</t>
  </si>
  <si>
    <t>resUsd</t>
  </si>
  <si>
    <t>T0</t>
  </si>
  <si>
    <t>M-N &amp; Tw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</si>
</sst>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NumberFormat="1" applyFill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quotePrefix="1"/>
    <xf numFmtId="0" fontId="0" fillId="3" borderId="0" xfId="0" applyFill="1" applyBorder="1"/>
    <xf numFmtId="0" fontId="0" fillId="0" borderId="1" xfId="0" applyBorder="1"/>
    <xf numFmtId="0" fontId="0" fillId="0" borderId="0" xfId="0" applyBorder="1"/>
    <xf numFmtId="0" fontId="0" fillId="4" borderId="0" xfId="0" applyFill="1" applyBorder="1"/>
    <xf numFmtId="0" fontId="0" fillId="0" borderId="2" xfId="0" quotePrefix="1" applyBorder="1"/>
    <xf numFmtId="0" fontId="0" fillId="0" borderId="0" xfId="0" quotePrefix="1" applyBorder="1"/>
    <xf numFmtId="0" fontId="0" fillId="0" borderId="0" xfId="0" applyNumberFormat="1" applyAlignment="1">
      <alignment horizontal="center" vertical="center"/>
    </xf>
    <xf numFmtId="0" fontId="0" fillId="0" borderId="0" xfId="0" applyNumberFormat="1"/>
    <xf numFmtId="0" fontId="0" fillId="4" borderId="0" xfId="0" applyNumberFormat="1" applyFill="1"/>
    <xf numFmtId="0" fontId="0" fillId="4" borderId="0" xfId="0" applyFill="1"/>
    <xf numFmtId="0" fontId="0" fillId="4" borderId="0" xfId="0" quotePrefix="1" applyFill="1" applyBorder="1"/>
    <xf numFmtId="0" fontId="0" fillId="0" borderId="0" xfId="0" applyNumberForma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"/>
  <sheetViews>
    <sheetView tabSelected="1" workbookViewId="0">
      <selection activeCell="C8" sqref="C8"/>
    </sheetView>
  </sheetViews>
  <sheetFormatPr defaultRowHeight="15" x14ac:dyDescent="0.25"/>
  <cols>
    <col min="1" max="14" width="9.140625" style="2"/>
    <col min="15" max="16" width="9.140625" style="13"/>
    <col min="27" max="27" width="9.140625" style="2"/>
  </cols>
  <sheetData>
    <row r="1" spans="1:26" x14ac:dyDescent="0.25">
      <c r="B1" s="2" t="s">
        <v>34</v>
      </c>
      <c r="C1" s="2" t="s">
        <v>2</v>
      </c>
      <c r="D1" s="2" t="s">
        <v>35</v>
      </c>
      <c r="E1" s="2" t="s">
        <v>36</v>
      </c>
      <c r="F1" s="2" t="s">
        <v>37</v>
      </c>
      <c r="G1" s="2" t="s">
        <v>38</v>
      </c>
      <c r="H1" s="2" t="s">
        <v>3</v>
      </c>
      <c r="I1" s="2" t="s">
        <v>4</v>
      </c>
      <c r="J1" s="2" t="s">
        <v>0</v>
      </c>
      <c r="K1" s="2" t="s">
        <v>1</v>
      </c>
      <c r="L1" s="2" t="s">
        <v>39</v>
      </c>
      <c r="M1" s="2" t="s">
        <v>40</v>
      </c>
      <c r="O1" s="12" t="s">
        <v>68</v>
      </c>
      <c r="P1" s="12" t="s">
        <v>41</v>
      </c>
      <c r="Q1" s="1" t="s">
        <v>42</v>
      </c>
      <c r="R1" s="17" t="s">
        <v>69</v>
      </c>
      <c r="T1" s="5"/>
      <c r="U1" s="5" t="s">
        <v>64</v>
      </c>
      <c r="V1" s="5" t="s">
        <v>65</v>
      </c>
      <c r="W1" s="5" t="s">
        <v>66</v>
      </c>
      <c r="X1" s="5" t="s">
        <v>67</v>
      </c>
      <c r="Y1" s="5" t="s">
        <v>60</v>
      </c>
      <c r="Z1" s="5" t="s">
        <v>61</v>
      </c>
    </row>
    <row r="2" spans="1:26" x14ac:dyDescent="0.25">
      <c r="A2" s="3" t="s">
        <v>5</v>
      </c>
      <c r="B2" s="4">
        <v>2500</v>
      </c>
      <c r="C2" s="4">
        <v>70</v>
      </c>
      <c r="D2" s="4">
        <v>150</v>
      </c>
      <c r="E2" s="4">
        <v>50</v>
      </c>
      <c r="F2" s="4">
        <v>60</v>
      </c>
      <c r="G2" s="4">
        <v>10</v>
      </c>
      <c r="H2" s="4">
        <v>0.1</v>
      </c>
      <c r="I2" s="4">
        <v>0.13</v>
      </c>
      <c r="J2" s="4">
        <v>0.2</v>
      </c>
      <c r="K2" s="4">
        <v>0.13</v>
      </c>
      <c r="L2" s="4">
        <v>0.1</v>
      </c>
      <c r="M2" s="4">
        <v>0.05</v>
      </c>
      <c r="N2" s="4"/>
      <c r="O2" s="13">
        <f>1/M2*LN(EXP(M2*Z2)-L2*EXP(M2*Z2)+L2)</f>
        <v>5.3927230954850663E-2</v>
      </c>
      <c r="P2" s="13">
        <f t="shared" ref="P2:P5" si="0">1/M2*LN(D2*M2/B2+1)</f>
        <v>5.9910179595967422E-2</v>
      </c>
      <c r="Q2">
        <f t="shared" ref="Q2:Q5" si="1">J2-K2</f>
        <v>7.0000000000000007E-2</v>
      </c>
      <c r="R2">
        <f>IF(P2&lt;=Q2,1,2)</f>
        <v>1</v>
      </c>
      <c r="T2" s="11" t="s">
        <v>62</v>
      </c>
      <c r="U2" s="8">
        <v>1</v>
      </c>
      <c r="V2" s="8">
        <v>1</v>
      </c>
      <c r="W2" s="8">
        <v>0.32600029371678829</v>
      </c>
      <c r="X2" s="8">
        <v>0.13</v>
      </c>
      <c r="Y2" s="6">
        <v>1505.836144926903</v>
      </c>
      <c r="Z2" s="7">
        <v>5.9910179595967422E-2</v>
      </c>
    </row>
    <row r="3" spans="1:26" x14ac:dyDescent="0.25">
      <c r="A3" s="3" t="s">
        <v>6</v>
      </c>
      <c r="B3" s="2">
        <v>2500</v>
      </c>
      <c r="C3" s="2">
        <v>70</v>
      </c>
      <c r="D3" s="4">
        <v>165</v>
      </c>
      <c r="E3" s="2">
        <v>50</v>
      </c>
      <c r="F3" s="2">
        <v>60</v>
      </c>
      <c r="G3" s="2">
        <v>10</v>
      </c>
      <c r="H3" s="2">
        <v>0.1</v>
      </c>
      <c r="I3" s="2">
        <v>0.13</v>
      </c>
      <c r="J3" s="2">
        <v>0.2</v>
      </c>
      <c r="K3" s="2">
        <v>0.13</v>
      </c>
      <c r="L3" s="2">
        <v>0.1</v>
      </c>
      <c r="M3" s="2">
        <v>0.05</v>
      </c>
      <c r="O3" s="13">
        <f>1/M3*LN(EXP(M3*Z3)-L3*EXP(M3*Z3)+L3)</f>
        <v>5.9311965265703467E-2</v>
      </c>
      <c r="P3" s="14">
        <f>1/M3*LN(D3*M3/B3+1)</f>
        <v>6.5891338988602222E-2</v>
      </c>
      <c r="Q3" s="15">
        <f>J3-K3</f>
        <v>7.0000000000000007E-2</v>
      </c>
      <c r="R3">
        <f t="shared" ref="R3:R5" si="2">IF(P3&lt;=Q3,1,2)</f>
        <v>1</v>
      </c>
      <c r="T3" s="16" t="s">
        <v>63</v>
      </c>
      <c r="U3" s="8">
        <v>1</v>
      </c>
      <c r="V3" s="8">
        <v>1</v>
      </c>
      <c r="W3" s="8">
        <v>0.32200023997575045</v>
      </c>
      <c r="X3" s="8">
        <v>0.14000000000000001</v>
      </c>
      <c r="Y3" s="9">
        <v>1537.3840109952473</v>
      </c>
      <c r="Z3" s="7">
        <v>6.5891338988602222E-2</v>
      </c>
    </row>
    <row r="4" spans="1:26" x14ac:dyDescent="0.25">
      <c r="A4" s="3" t="s">
        <v>7</v>
      </c>
      <c r="B4" s="2">
        <v>2500</v>
      </c>
      <c r="C4" s="2">
        <v>70</v>
      </c>
      <c r="D4" s="4">
        <v>180</v>
      </c>
      <c r="E4" s="2">
        <v>50</v>
      </c>
      <c r="F4" s="2">
        <v>60</v>
      </c>
      <c r="G4" s="2">
        <v>10</v>
      </c>
      <c r="H4" s="2">
        <v>0.1</v>
      </c>
      <c r="I4" s="2">
        <v>0.13</v>
      </c>
      <c r="J4" s="2">
        <v>0.2</v>
      </c>
      <c r="K4" s="2">
        <v>0.13</v>
      </c>
      <c r="L4" s="2">
        <v>0.1</v>
      </c>
      <c r="M4" s="2">
        <v>0.05</v>
      </c>
      <c r="O4" s="13">
        <f>1/M4*LN(EXP(M4*Z4)-L4*EXP(M4*Z4)+L4)</f>
        <v>6.4443292000389299E-2</v>
      </c>
      <c r="P4" s="13">
        <f t="shared" si="0"/>
        <v>7.1870710202604368E-2</v>
      </c>
      <c r="Q4">
        <f t="shared" si="1"/>
        <v>7.0000000000000007E-2</v>
      </c>
      <c r="R4">
        <f t="shared" si="2"/>
        <v>2</v>
      </c>
      <c r="T4" s="11" t="s">
        <v>63</v>
      </c>
      <c r="U4" s="8">
        <v>7</v>
      </c>
      <c r="V4" s="8">
        <v>1</v>
      </c>
      <c r="W4" s="8">
        <v>6.5739999990910292</v>
      </c>
      <c r="X4" s="8">
        <v>6.45</v>
      </c>
      <c r="Y4" s="6">
        <v>903.19541144762934</v>
      </c>
      <c r="Z4" s="7">
        <v>7.1590856875650644E-2</v>
      </c>
    </row>
    <row r="5" spans="1:26" x14ac:dyDescent="0.25">
      <c r="A5" s="3" t="s">
        <v>8</v>
      </c>
      <c r="B5" s="2">
        <v>2500</v>
      </c>
      <c r="C5" s="2">
        <v>70</v>
      </c>
      <c r="D5" s="4">
        <v>200</v>
      </c>
      <c r="E5" s="2">
        <v>50</v>
      </c>
      <c r="F5" s="2">
        <v>60</v>
      </c>
      <c r="G5" s="2">
        <v>10</v>
      </c>
      <c r="H5" s="2">
        <v>0.1</v>
      </c>
      <c r="I5" s="2">
        <v>0.13</v>
      </c>
      <c r="J5" s="2">
        <v>0.2</v>
      </c>
      <c r="K5" s="2">
        <v>0.13</v>
      </c>
      <c r="L5" s="2">
        <v>0.1</v>
      </c>
      <c r="M5" s="2">
        <v>0.05</v>
      </c>
      <c r="O5" s="13">
        <f>1/M5*LN(EXP(M5*Z5)-L5*EXP(M5*Z5)+L5)</f>
        <v>6.4443291362851818E-2</v>
      </c>
      <c r="P5" s="14">
        <f t="shared" si="0"/>
        <v>7.9840425390749134E-2</v>
      </c>
      <c r="Q5" s="15">
        <f t="shared" si="1"/>
        <v>7.0000000000000007E-2</v>
      </c>
      <c r="R5">
        <f t="shared" si="2"/>
        <v>2</v>
      </c>
      <c r="T5" s="16" t="s">
        <v>62</v>
      </c>
      <c r="U5" s="8">
        <v>2</v>
      </c>
      <c r="V5" s="8">
        <v>1</v>
      </c>
      <c r="W5" s="8">
        <v>6.5279996953904629</v>
      </c>
      <c r="X5" s="8">
        <v>6.4</v>
      </c>
      <c r="Y5" s="9">
        <v>903.19541144434811</v>
      </c>
      <c r="Z5" s="7">
        <v>7.1590856167528055E-2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workbookViewId="0">
      <selection sqref="A1:XFD1048576"/>
    </sheetView>
  </sheetViews>
  <sheetFormatPr defaultRowHeight="15" x14ac:dyDescent="0.25"/>
  <cols>
    <col min="1" max="14" width="9.140625" style="2"/>
    <col min="15" max="16" width="9.140625" style="13"/>
    <col min="28" max="28" width="9.140625" style="2"/>
  </cols>
  <sheetData>
    <row r="1" spans="1:27" x14ac:dyDescent="0.25">
      <c r="B1" s="2" t="s">
        <v>34</v>
      </c>
      <c r="C1" s="2" t="s">
        <v>2</v>
      </c>
      <c r="D1" s="2" t="s">
        <v>35</v>
      </c>
      <c r="E1" s="2" t="s">
        <v>36</v>
      </c>
      <c r="F1" s="2" t="s">
        <v>37</v>
      </c>
      <c r="G1" s="2" t="s">
        <v>38</v>
      </c>
      <c r="H1" s="2" t="s">
        <v>3</v>
      </c>
      <c r="I1" s="2" t="s">
        <v>4</v>
      </c>
      <c r="J1" s="2" t="s">
        <v>0</v>
      </c>
      <c r="K1" s="2" t="s">
        <v>1</v>
      </c>
      <c r="L1" s="2" t="s">
        <v>39</v>
      </c>
      <c r="M1" s="2" t="s">
        <v>40</v>
      </c>
      <c r="O1" s="12" t="s">
        <v>68</v>
      </c>
      <c r="P1" s="12" t="s">
        <v>41</v>
      </c>
      <c r="Q1" s="1" t="s">
        <v>42</v>
      </c>
      <c r="R1" s="1"/>
      <c r="U1" s="5"/>
      <c r="V1" s="5" t="s">
        <v>64</v>
      </c>
      <c r="W1" s="5" t="s">
        <v>65</v>
      </c>
      <c r="X1" s="5" t="s">
        <v>66</v>
      </c>
      <c r="Y1" s="5" t="s">
        <v>67</v>
      </c>
      <c r="Z1" s="5" t="s">
        <v>60</v>
      </c>
      <c r="AA1" s="5" t="s">
        <v>61</v>
      </c>
    </row>
    <row r="2" spans="1:27" x14ac:dyDescent="0.25">
      <c r="A2" s="3" t="s">
        <v>5</v>
      </c>
      <c r="B2" s="4">
        <v>2500</v>
      </c>
      <c r="C2" s="4">
        <v>70</v>
      </c>
      <c r="D2" s="4">
        <v>150</v>
      </c>
      <c r="E2" s="4">
        <v>50</v>
      </c>
      <c r="F2" s="4">
        <v>60</v>
      </c>
      <c r="G2" s="4">
        <v>10</v>
      </c>
      <c r="H2" s="4">
        <v>0.1</v>
      </c>
      <c r="I2" s="4">
        <v>0.13</v>
      </c>
      <c r="J2" s="4">
        <v>0.2</v>
      </c>
      <c r="K2" s="4">
        <v>0.13</v>
      </c>
      <c r="L2" s="4">
        <v>0.1</v>
      </c>
      <c r="M2" s="4">
        <v>0.05</v>
      </c>
      <c r="N2" s="4"/>
      <c r="O2" s="13">
        <f>1/M2*LN(EXP(M2*AA2)-L2*EXP(M2*AA2)+L2)</f>
        <v>5.3927230954850663E-2</v>
      </c>
      <c r="P2" s="13">
        <f t="shared" ref="P2:P45" si="0">1/M2*LN(D2*M2/B2+1)</f>
        <v>5.9910179595967422E-2</v>
      </c>
      <c r="Q2">
        <f>J2-K2</f>
        <v>7.0000000000000007E-2</v>
      </c>
      <c r="R2">
        <f>IF(P2&lt;=Q2,1,2)</f>
        <v>1</v>
      </c>
      <c r="T2" s="10" t="s">
        <v>5</v>
      </c>
      <c r="U2" s="11" t="s">
        <v>62</v>
      </c>
      <c r="V2" s="8">
        <v>1</v>
      </c>
      <c r="W2" s="8">
        <v>1</v>
      </c>
      <c r="X2" s="8">
        <v>0.38299995940178633</v>
      </c>
      <c r="Y2" s="8">
        <v>0.21</v>
      </c>
      <c r="Z2" s="6">
        <v>1505.8361449269</v>
      </c>
      <c r="AA2" s="7">
        <v>5.9910179595967422E-2</v>
      </c>
    </row>
    <row r="3" spans="1:27" x14ac:dyDescent="0.25">
      <c r="A3" s="3" t="s">
        <v>6</v>
      </c>
      <c r="B3" s="4">
        <v>3000</v>
      </c>
      <c r="C3" s="2">
        <v>70</v>
      </c>
      <c r="D3" s="2">
        <v>150</v>
      </c>
      <c r="E3" s="2">
        <v>50</v>
      </c>
      <c r="F3" s="2">
        <v>60</v>
      </c>
      <c r="G3" s="2">
        <v>10</v>
      </c>
      <c r="H3" s="2">
        <v>0.1</v>
      </c>
      <c r="I3" s="2">
        <v>0.13</v>
      </c>
      <c r="J3" s="2">
        <v>0.2</v>
      </c>
      <c r="K3" s="2">
        <v>0.13</v>
      </c>
      <c r="L3" s="2">
        <v>0.1</v>
      </c>
      <c r="M3" s="2">
        <v>0.05</v>
      </c>
      <c r="O3" s="13">
        <f t="shared" ref="O3:O47" si="1">1/M3*LN(EXP(M3*AA3)-L3*EXP(M3*AA3)+L3)</f>
        <v>4.5739689071007644E-2</v>
      </c>
      <c r="P3" s="13">
        <f t="shared" si="0"/>
        <v>4.9937603971742919E-2</v>
      </c>
      <c r="Q3">
        <f t="shared" ref="Q3:Q44" si="2">J3-K3</f>
        <v>7.0000000000000007E-2</v>
      </c>
      <c r="R3">
        <f t="shared" ref="R3:R47" si="3">IF(P3&lt;=Q3,1,2)</f>
        <v>1</v>
      </c>
      <c r="T3" s="10" t="s">
        <v>6</v>
      </c>
      <c r="U3" s="11" t="s">
        <v>62</v>
      </c>
      <c r="V3" s="8">
        <v>7</v>
      </c>
      <c r="W3" s="8">
        <v>1</v>
      </c>
      <c r="X3" s="8">
        <v>5.0490000983700156</v>
      </c>
      <c r="Y3" s="8">
        <v>4.9000000000000004</v>
      </c>
      <c r="Z3" s="6">
        <v>1533.9021041996475</v>
      </c>
      <c r="AA3" s="7">
        <v>5.0815425599138327E-2</v>
      </c>
    </row>
    <row r="4" spans="1:27" x14ac:dyDescent="0.25">
      <c r="A4" s="3" t="s">
        <v>7</v>
      </c>
      <c r="B4" s="4">
        <v>3500</v>
      </c>
      <c r="C4" s="2">
        <v>70</v>
      </c>
      <c r="D4" s="2">
        <v>150</v>
      </c>
      <c r="E4" s="2">
        <v>50</v>
      </c>
      <c r="F4" s="2">
        <v>60</v>
      </c>
      <c r="G4" s="2">
        <v>10</v>
      </c>
      <c r="H4" s="2">
        <v>0.1</v>
      </c>
      <c r="I4" s="2">
        <v>0.13</v>
      </c>
      <c r="J4" s="2">
        <v>0.2</v>
      </c>
      <c r="K4" s="2">
        <v>0.13</v>
      </c>
      <c r="L4" s="2">
        <v>0.1</v>
      </c>
      <c r="M4" s="2">
        <v>0.05</v>
      </c>
      <c r="O4" s="13">
        <f t="shared" si="1"/>
        <v>4.2523674187862015E-2</v>
      </c>
      <c r="P4" s="13">
        <f t="shared" si="0"/>
        <v>4.2811289982220758E-2</v>
      </c>
      <c r="Q4">
        <f t="shared" si="2"/>
        <v>7.0000000000000007E-2</v>
      </c>
      <c r="R4">
        <f t="shared" si="3"/>
        <v>1</v>
      </c>
      <c r="T4" s="10" t="s">
        <v>7</v>
      </c>
      <c r="U4" s="11" t="s">
        <v>62</v>
      </c>
      <c r="V4" s="8">
        <v>7</v>
      </c>
      <c r="W4" s="8">
        <v>1</v>
      </c>
      <c r="X4" s="8">
        <v>3.4790000645443797</v>
      </c>
      <c r="Y4" s="8">
        <v>3.33</v>
      </c>
      <c r="Z4" s="6">
        <v>1551.5991231787818</v>
      </c>
      <c r="AA4" s="7">
        <v>4.7242950647959824E-2</v>
      </c>
    </row>
    <row r="5" spans="1:27" x14ac:dyDescent="0.25">
      <c r="A5" s="3" t="s">
        <v>8</v>
      </c>
      <c r="B5" s="4">
        <v>4000</v>
      </c>
      <c r="C5" s="2">
        <v>70</v>
      </c>
      <c r="D5" s="2">
        <v>150</v>
      </c>
      <c r="E5" s="2">
        <v>50</v>
      </c>
      <c r="F5" s="2">
        <v>60</v>
      </c>
      <c r="G5" s="2">
        <v>10</v>
      </c>
      <c r="H5" s="2">
        <v>0.1</v>
      </c>
      <c r="I5" s="2">
        <v>0.13</v>
      </c>
      <c r="J5" s="2">
        <v>0.2</v>
      </c>
      <c r="K5" s="2">
        <v>0.13</v>
      </c>
      <c r="L5" s="2">
        <v>0.1</v>
      </c>
      <c r="M5" s="2">
        <v>0.05</v>
      </c>
      <c r="O5" s="13">
        <f t="shared" si="1"/>
        <v>3.9941884888148371E-2</v>
      </c>
      <c r="P5" s="13">
        <f t="shared" si="0"/>
        <v>3.7464887633608376E-2</v>
      </c>
      <c r="Q5">
        <f t="shared" si="2"/>
        <v>7.0000000000000007E-2</v>
      </c>
      <c r="R5">
        <f t="shared" si="3"/>
        <v>1</v>
      </c>
      <c r="T5" s="10" t="s">
        <v>8</v>
      </c>
      <c r="U5" s="11" t="s">
        <v>62</v>
      </c>
      <c r="V5" s="8">
        <v>7</v>
      </c>
      <c r="W5" s="8">
        <v>1</v>
      </c>
      <c r="X5" s="8">
        <v>8.2440001191571355</v>
      </c>
      <c r="Y5" s="8">
        <v>8.11</v>
      </c>
      <c r="Z5" s="6">
        <v>1554.9582544544603</v>
      </c>
      <c r="AA5" s="7">
        <v>4.4374952168739691E-2</v>
      </c>
    </row>
    <row r="6" spans="1:27" x14ac:dyDescent="0.25">
      <c r="A6" s="3" t="s">
        <v>9</v>
      </c>
      <c r="B6" s="4">
        <v>4500</v>
      </c>
      <c r="C6" s="2">
        <v>70</v>
      </c>
      <c r="D6" s="2">
        <v>150</v>
      </c>
      <c r="E6" s="2">
        <v>50</v>
      </c>
      <c r="F6" s="2">
        <v>60</v>
      </c>
      <c r="G6" s="2">
        <v>10</v>
      </c>
      <c r="H6" s="2">
        <v>0.1</v>
      </c>
      <c r="I6" s="2">
        <v>0.13</v>
      </c>
      <c r="J6" s="2">
        <v>0.2</v>
      </c>
      <c r="K6" s="2">
        <v>0.13</v>
      </c>
      <c r="L6" s="2">
        <v>0.1</v>
      </c>
      <c r="M6" s="2">
        <v>0.05</v>
      </c>
      <c r="O6" s="13">
        <f t="shared" si="1"/>
        <v>3.7811957576561431E-2</v>
      </c>
      <c r="P6" s="13">
        <f t="shared" si="0"/>
        <v>3.3305586381224973E-2</v>
      </c>
      <c r="Q6">
        <f t="shared" si="2"/>
        <v>7.0000000000000007E-2</v>
      </c>
      <c r="R6">
        <f t="shared" si="3"/>
        <v>1</v>
      </c>
      <c r="T6" s="10" t="s">
        <v>9</v>
      </c>
      <c r="U6" s="11" t="s">
        <v>62</v>
      </c>
      <c r="V6" s="8">
        <v>7</v>
      </c>
      <c r="W6" s="8">
        <v>1</v>
      </c>
      <c r="X6" s="8">
        <v>6.7099999403581023</v>
      </c>
      <c r="Y6" s="8">
        <v>6.55</v>
      </c>
      <c r="Z6" s="6">
        <v>1546.743895258458</v>
      </c>
      <c r="AA6" s="7">
        <v>4.2008876802274574E-2</v>
      </c>
    </row>
    <row r="7" spans="1:27" x14ac:dyDescent="0.25">
      <c r="A7" s="3" t="s">
        <v>10</v>
      </c>
      <c r="B7" s="4">
        <v>2500</v>
      </c>
      <c r="C7" s="4">
        <v>70</v>
      </c>
      <c r="D7" s="4">
        <v>150</v>
      </c>
      <c r="E7" s="4">
        <v>50</v>
      </c>
      <c r="F7" s="4">
        <v>60</v>
      </c>
      <c r="G7" s="4">
        <v>10</v>
      </c>
      <c r="H7" s="4">
        <v>0.1</v>
      </c>
      <c r="I7" s="4">
        <v>0.13</v>
      </c>
      <c r="J7" s="4">
        <v>0.2</v>
      </c>
      <c r="K7" s="4">
        <v>0.13</v>
      </c>
      <c r="L7" s="4">
        <v>0.1</v>
      </c>
      <c r="M7" s="4">
        <v>0.05</v>
      </c>
      <c r="N7" s="4"/>
      <c r="O7" s="13">
        <f t="shared" si="1"/>
        <v>5.3927230954850663E-2</v>
      </c>
      <c r="P7" s="13">
        <f t="shared" si="0"/>
        <v>5.9910179595967422E-2</v>
      </c>
      <c r="Q7">
        <f t="shared" si="2"/>
        <v>7.0000000000000007E-2</v>
      </c>
      <c r="R7">
        <f t="shared" si="3"/>
        <v>1</v>
      </c>
      <c r="T7" s="10" t="s">
        <v>10</v>
      </c>
      <c r="U7" s="11" t="s">
        <v>62</v>
      </c>
      <c r="V7" s="8">
        <v>1</v>
      </c>
      <c r="W7" s="8">
        <v>1</v>
      </c>
      <c r="X7" s="8">
        <v>0.28800009749829769</v>
      </c>
      <c r="Y7" s="8">
        <v>0.11</v>
      </c>
      <c r="Z7" s="6">
        <v>1505.836144926903</v>
      </c>
      <c r="AA7" s="7">
        <v>5.9910179595967422E-2</v>
      </c>
    </row>
    <row r="8" spans="1:27" x14ac:dyDescent="0.25">
      <c r="A8" s="3" t="s">
        <v>11</v>
      </c>
      <c r="B8" s="2">
        <v>2500</v>
      </c>
      <c r="C8" s="4">
        <v>80</v>
      </c>
      <c r="D8" s="2">
        <v>150</v>
      </c>
      <c r="E8" s="2">
        <v>50</v>
      </c>
      <c r="F8" s="2">
        <v>60</v>
      </c>
      <c r="G8" s="2">
        <v>10</v>
      </c>
      <c r="H8" s="2">
        <v>0.1</v>
      </c>
      <c r="I8" s="2">
        <v>0.13</v>
      </c>
      <c r="J8" s="2">
        <v>0.2</v>
      </c>
      <c r="K8" s="2">
        <v>0.13</v>
      </c>
      <c r="L8" s="2">
        <v>0.1</v>
      </c>
      <c r="M8" s="2">
        <v>0.05</v>
      </c>
      <c r="O8" s="13">
        <f t="shared" si="1"/>
        <v>5.392723095774276E-2</v>
      </c>
      <c r="P8" s="13">
        <f t="shared" si="0"/>
        <v>5.9910179595967422E-2</v>
      </c>
      <c r="Q8">
        <f t="shared" si="2"/>
        <v>7.0000000000000007E-2</v>
      </c>
      <c r="R8">
        <f t="shared" si="3"/>
        <v>1</v>
      </c>
      <c r="T8" s="10" t="s">
        <v>11</v>
      </c>
      <c r="U8" s="11" t="s">
        <v>62</v>
      </c>
      <c r="V8" s="8">
        <v>1</v>
      </c>
      <c r="W8" s="8">
        <v>1</v>
      </c>
      <c r="X8" s="8">
        <v>0.27000016998499632</v>
      </c>
      <c r="Y8" s="8">
        <v>0.11</v>
      </c>
      <c r="Z8" s="6">
        <v>1672.7526867643608</v>
      </c>
      <c r="AA8" s="7">
        <v>5.9910179599183752E-2</v>
      </c>
    </row>
    <row r="9" spans="1:27" x14ac:dyDescent="0.25">
      <c r="A9" s="3" t="s">
        <v>12</v>
      </c>
      <c r="B9" s="2">
        <v>2500</v>
      </c>
      <c r="C9" s="4">
        <v>90</v>
      </c>
      <c r="D9" s="2">
        <v>150</v>
      </c>
      <c r="E9" s="2">
        <v>50</v>
      </c>
      <c r="F9" s="2">
        <v>60</v>
      </c>
      <c r="G9" s="2">
        <v>10</v>
      </c>
      <c r="H9" s="2">
        <v>0.1</v>
      </c>
      <c r="I9" s="2">
        <v>0.13</v>
      </c>
      <c r="J9" s="2">
        <v>0.2</v>
      </c>
      <c r="K9" s="2">
        <v>0.13</v>
      </c>
      <c r="L9" s="2">
        <v>0.1</v>
      </c>
      <c r="M9" s="2">
        <v>0.05</v>
      </c>
      <c r="O9" s="13">
        <f t="shared" si="1"/>
        <v>5.6307712739254452E-2</v>
      </c>
      <c r="P9" s="13">
        <f t="shared" si="0"/>
        <v>5.9910179595967422E-2</v>
      </c>
      <c r="Q9">
        <f t="shared" si="2"/>
        <v>7.0000000000000007E-2</v>
      </c>
      <c r="R9">
        <f t="shared" si="3"/>
        <v>1</v>
      </c>
      <c r="T9" s="10" t="s">
        <v>12</v>
      </c>
      <c r="U9" s="11" t="s">
        <v>62</v>
      </c>
      <c r="V9" s="8">
        <v>7</v>
      </c>
      <c r="W9" s="8">
        <v>1</v>
      </c>
      <c r="X9" s="8">
        <v>3.3650001045316458</v>
      </c>
      <c r="Y9" s="8">
        <v>3.24</v>
      </c>
      <c r="Z9" s="6">
        <v>1836.8919229679173</v>
      </c>
      <c r="AA9" s="7">
        <v>6.2554350804431183E-2</v>
      </c>
    </row>
    <row r="10" spans="1:27" x14ac:dyDescent="0.25">
      <c r="A10" s="3" t="s">
        <v>13</v>
      </c>
      <c r="B10" s="2">
        <v>2500</v>
      </c>
      <c r="C10" s="4">
        <v>100</v>
      </c>
      <c r="D10" s="2">
        <v>150</v>
      </c>
      <c r="E10" s="2">
        <v>50</v>
      </c>
      <c r="F10" s="2">
        <v>60</v>
      </c>
      <c r="G10" s="2">
        <v>10</v>
      </c>
      <c r="H10" s="2">
        <v>0.1</v>
      </c>
      <c r="I10" s="2">
        <v>0.13</v>
      </c>
      <c r="J10" s="2">
        <v>0.2</v>
      </c>
      <c r="K10" s="2">
        <v>0.13</v>
      </c>
      <c r="L10" s="2">
        <v>0.1</v>
      </c>
      <c r="M10" s="2">
        <v>0.05</v>
      </c>
      <c r="O10" s="13">
        <f t="shared" si="1"/>
        <v>5.9254157932556908E-2</v>
      </c>
      <c r="P10" s="13">
        <f t="shared" si="0"/>
        <v>5.9910179595967422E-2</v>
      </c>
      <c r="Q10">
        <f t="shared" si="2"/>
        <v>7.0000000000000007E-2</v>
      </c>
      <c r="R10">
        <f t="shared" si="3"/>
        <v>1</v>
      </c>
      <c r="T10" s="10" t="s">
        <v>13</v>
      </c>
      <c r="U10" s="11" t="s">
        <v>62</v>
      </c>
      <c r="V10" s="8">
        <v>2</v>
      </c>
      <c r="W10" s="8">
        <v>1</v>
      </c>
      <c r="X10" s="8">
        <v>4.9020001664757729</v>
      </c>
      <c r="Y10" s="8">
        <v>4.7699999999999996</v>
      </c>
      <c r="Z10" s="6">
        <v>1992.677564299338</v>
      </c>
      <c r="AA10" s="7">
        <v>6.582712973447076E-2</v>
      </c>
    </row>
    <row r="11" spans="1:27" x14ac:dyDescent="0.25">
      <c r="A11" s="3" t="s">
        <v>14</v>
      </c>
      <c r="B11" s="2">
        <v>2500</v>
      </c>
      <c r="C11" s="4">
        <v>110</v>
      </c>
      <c r="D11" s="2">
        <v>150</v>
      </c>
      <c r="E11" s="2">
        <v>50</v>
      </c>
      <c r="F11" s="2">
        <v>60</v>
      </c>
      <c r="G11" s="2">
        <v>10</v>
      </c>
      <c r="H11" s="2">
        <v>0.1</v>
      </c>
      <c r="I11" s="2">
        <v>0.13</v>
      </c>
      <c r="J11" s="2">
        <v>0.2</v>
      </c>
      <c r="K11" s="2">
        <v>0.13</v>
      </c>
      <c r="L11" s="2">
        <v>0.1</v>
      </c>
      <c r="M11" s="2">
        <v>0.05</v>
      </c>
      <c r="O11" s="13">
        <f t="shared" si="1"/>
        <v>6.2060644317601152E-2</v>
      </c>
      <c r="P11" s="13">
        <f t="shared" si="0"/>
        <v>5.9910179595967422E-2</v>
      </c>
      <c r="Q11">
        <f t="shared" si="2"/>
        <v>7.0000000000000007E-2</v>
      </c>
      <c r="R11">
        <f t="shared" si="3"/>
        <v>1</v>
      </c>
      <c r="T11" s="10" t="s">
        <v>14</v>
      </c>
      <c r="U11" s="11" t="s">
        <v>62</v>
      </c>
      <c r="V11" s="8">
        <v>1</v>
      </c>
      <c r="W11" s="8">
        <v>1</v>
      </c>
      <c r="X11" s="8">
        <v>4.4280003989115357</v>
      </c>
      <c r="Y11" s="8">
        <v>4.29</v>
      </c>
      <c r="Z11" s="6">
        <v>2141.0768038760357</v>
      </c>
      <c r="AA11" s="7">
        <v>6.89443990570376E-2</v>
      </c>
    </row>
    <row r="12" spans="1:27" x14ac:dyDescent="0.25">
      <c r="A12" s="3" t="s">
        <v>15</v>
      </c>
      <c r="B12" s="2">
        <v>2500</v>
      </c>
      <c r="C12" s="4">
        <v>120</v>
      </c>
      <c r="D12" s="2">
        <v>150</v>
      </c>
      <c r="E12" s="2">
        <v>50</v>
      </c>
      <c r="F12" s="2">
        <v>60</v>
      </c>
      <c r="G12" s="2">
        <v>10</v>
      </c>
      <c r="H12" s="2">
        <v>0.1</v>
      </c>
      <c r="I12" s="2">
        <v>0.13</v>
      </c>
      <c r="J12" s="2">
        <v>0.2</v>
      </c>
      <c r="K12" s="2">
        <v>0.13</v>
      </c>
      <c r="L12" s="2">
        <v>0.1</v>
      </c>
      <c r="M12" s="2">
        <v>0.05</v>
      </c>
      <c r="O12" s="13">
        <f t="shared" si="1"/>
        <v>6.301101471518164E-2</v>
      </c>
      <c r="P12" s="13">
        <f t="shared" si="0"/>
        <v>5.9910179595967422E-2</v>
      </c>
      <c r="Q12">
        <f t="shared" si="2"/>
        <v>7.0000000000000007E-2</v>
      </c>
      <c r="R12">
        <f t="shared" si="3"/>
        <v>1</v>
      </c>
      <c r="T12" s="10" t="s">
        <v>15</v>
      </c>
      <c r="U12" s="11" t="s">
        <v>62</v>
      </c>
      <c r="V12" s="8">
        <v>1</v>
      </c>
      <c r="W12" s="8">
        <v>1</v>
      </c>
      <c r="X12" s="8">
        <v>0.23600002750754356</v>
      </c>
      <c r="Y12" s="8">
        <v>0.08</v>
      </c>
      <c r="Z12" s="6">
        <v>2284.3128732854457</v>
      </c>
      <c r="AA12" s="7">
        <v>7.0000000000000007E-2</v>
      </c>
    </row>
    <row r="13" spans="1:27" x14ac:dyDescent="0.25">
      <c r="A13" s="3" t="s">
        <v>16</v>
      </c>
      <c r="B13" s="4">
        <v>2500</v>
      </c>
      <c r="C13" s="4">
        <v>70</v>
      </c>
      <c r="D13" s="4">
        <v>150</v>
      </c>
      <c r="E13" s="4">
        <v>50</v>
      </c>
      <c r="F13" s="4">
        <v>60</v>
      </c>
      <c r="G13" s="4">
        <v>10</v>
      </c>
      <c r="H13" s="4">
        <v>0.1</v>
      </c>
      <c r="I13" s="4">
        <v>0.13</v>
      </c>
      <c r="J13" s="4">
        <v>0.2</v>
      </c>
      <c r="K13" s="4">
        <v>0.13</v>
      </c>
      <c r="L13" s="4">
        <v>0.1</v>
      </c>
      <c r="M13" s="4">
        <v>0.05</v>
      </c>
      <c r="N13" s="4"/>
      <c r="O13" s="13">
        <f t="shared" si="1"/>
        <v>5.3927230954850663E-2</v>
      </c>
      <c r="P13" s="13">
        <f t="shared" si="0"/>
        <v>5.9910179595967422E-2</v>
      </c>
      <c r="Q13">
        <f t="shared" si="2"/>
        <v>7.0000000000000007E-2</v>
      </c>
      <c r="R13">
        <f t="shared" si="3"/>
        <v>1</v>
      </c>
      <c r="T13" s="10" t="s">
        <v>16</v>
      </c>
      <c r="U13" s="11" t="s">
        <v>62</v>
      </c>
      <c r="V13" s="8">
        <v>1</v>
      </c>
      <c r="W13" s="8">
        <v>1</v>
      </c>
      <c r="X13" s="8">
        <v>0.32600029371678829</v>
      </c>
      <c r="Y13" s="8">
        <v>0.13</v>
      </c>
      <c r="Z13" s="6">
        <v>1505.836144926903</v>
      </c>
      <c r="AA13" s="7">
        <v>5.9910179595967422E-2</v>
      </c>
    </row>
    <row r="14" spans="1:27" x14ac:dyDescent="0.25">
      <c r="A14" s="3" t="s">
        <v>17</v>
      </c>
      <c r="B14" s="2">
        <v>2500</v>
      </c>
      <c r="C14" s="2">
        <v>70</v>
      </c>
      <c r="D14" s="4">
        <v>165</v>
      </c>
      <c r="E14" s="2">
        <v>50</v>
      </c>
      <c r="F14" s="2">
        <v>60</v>
      </c>
      <c r="G14" s="2">
        <v>10</v>
      </c>
      <c r="H14" s="2">
        <v>0.1</v>
      </c>
      <c r="I14" s="2">
        <v>0.13</v>
      </c>
      <c r="J14" s="2">
        <v>0.2</v>
      </c>
      <c r="K14" s="2">
        <v>0.13</v>
      </c>
      <c r="L14" s="2">
        <v>0.1</v>
      </c>
      <c r="M14" s="2">
        <v>0.05</v>
      </c>
      <c r="O14" s="13">
        <f>1/M14*LN(EXP(M14*AA14)-L14*EXP(M14*AA14)+L14)</f>
        <v>5.9311965265703467E-2</v>
      </c>
      <c r="P14" s="14">
        <f t="shared" si="0"/>
        <v>6.5891338988602222E-2</v>
      </c>
      <c r="Q14" s="15">
        <f t="shared" si="2"/>
        <v>7.0000000000000007E-2</v>
      </c>
      <c r="R14">
        <f t="shared" si="3"/>
        <v>1</v>
      </c>
      <c r="T14" s="10" t="s">
        <v>17</v>
      </c>
      <c r="U14" s="11" t="s">
        <v>63</v>
      </c>
      <c r="V14" s="8">
        <v>1</v>
      </c>
      <c r="W14" s="8">
        <v>1</v>
      </c>
      <c r="X14" s="8">
        <v>0.32200023997575045</v>
      </c>
      <c r="Y14" s="8">
        <v>0.14000000000000001</v>
      </c>
      <c r="Z14" s="9">
        <v>1537.3840109952473</v>
      </c>
      <c r="AA14" s="7">
        <v>6.5891338988602222E-2</v>
      </c>
    </row>
    <row r="15" spans="1:27" x14ac:dyDescent="0.25">
      <c r="A15" s="3" t="s">
        <v>18</v>
      </c>
      <c r="B15" s="2">
        <v>2500</v>
      </c>
      <c r="C15" s="2">
        <v>70</v>
      </c>
      <c r="D15" s="4">
        <v>180</v>
      </c>
      <c r="E15" s="2">
        <v>50</v>
      </c>
      <c r="F15" s="2">
        <v>60</v>
      </c>
      <c r="G15" s="2">
        <v>10</v>
      </c>
      <c r="H15" s="2">
        <v>0.1</v>
      </c>
      <c r="I15" s="2">
        <v>0.13</v>
      </c>
      <c r="J15" s="2">
        <v>0.2</v>
      </c>
      <c r="K15" s="2">
        <v>0.13</v>
      </c>
      <c r="L15" s="2">
        <v>0.1</v>
      </c>
      <c r="M15" s="2">
        <v>0.05</v>
      </c>
      <c r="O15" s="13">
        <f t="shared" si="1"/>
        <v>6.4443292000389299E-2</v>
      </c>
      <c r="P15" s="13">
        <f t="shared" si="0"/>
        <v>7.1870710202604368E-2</v>
      </c>
      <c r="Q15">
        <f t="shared" si="2"/>
        <v>7.0000000000000007E-2</v>
      </c>
      <c r="R15">
        <f t="shared" si="3"/>
        <v>2</v>
      </c>
      <c r="T15" s="10" t="s">
        <v>18</v>
      </c>
      <c r="U15" s="11" t="s">
        <v>63</v>
      </c>
      <c r="V15" s="8">
        <v>7</v>
      </c>
      <c r="W15" s="8">
        <v>1</v>
      </c>
      <c r="X15" s="8">
        <v>6.5739999990910292</v>
      </c>
      <c r="Y15" s="8">
        <v>6.45</v>
      </c>
      <c r="Z15" s="6">
        <v>903.19541144762934</v>
      </c>
      <c r="AA15" s="7">
        <v>7.1590856875650644E-2</v>
      </c>
    </row>
    <row r="16" spans="1:27" x14ac:dyDescent="0.25">
      <c r="A16" s="3" t="s">
        <v>19</v>
      </c>
      <c r="B16" s="2">
        <v>2500</v>
      </c>
      <c r="C16" s="2">
        <v>70</v>
      </c>
      <c r="D16" s="4">
        <v>200</v>
      </c>
      <c r="E16" s="2">
        <v>50</v>
      </c>
      <c r="F16" s="2">
        <v>60</v>
      </c>
      <c r="G16" s="2">
        <v>10</v>
      </c>
      <c r="H16" s="2">
        <v>0.1</v>
      </c>
      <c r="I16" s="2">
        <v>0.13</v>
      </c>
      <c r="J16" s="2">
        <v>0.2</v>
      </c>
      <c r="K16" s="2">
        <v>0.13</v>
      </c>
      <c r="L16" s="2">
        <v>0.1</v>
      </c>
      <c r="M16" s="2">
        <v>0.05</v>
      </c>
      <c r="O16" s="13">
        <f t="shared" si="1"/>
        <v>6.4443291362851818E-2</v>
      </c>
      <c r="P16" s="13">
        <f t="shared" si="0"/>
        <v>7.9840425390749134E-2</v>
      </c>
      <c r="Q16">
        <f t="shared" si="2"/>
        <v>7.0000000000000007E-2</v>
      </c>
      <c r="R16">
        <f t="shared" si="3"/>
        <v>2</v>
      </c>
      <c r="T16" s="10" t="s">
        <v>19</v>
      </c>
      <c r="U16" s="11" t="s">
        <v>62</v>
      </c>
      <c r="V16" s="8">
        <v>2</v>
      </c>
      <c r="W16" s="8">
        <v>1</v>
      </c>
      <c r="X16" s="8">
        <v>6.5279996953904629</v>
      </c>
      <c r="Y16" s="8">
        <v>6.4</v>
      </c>
      <c r="Z16" s="9">
        <v>903.19541144434811</v>
      </c>
      <c r="AA16" s="7">
        <v>7.1590856167528055E-2</v>
      </c>
    </row>
    <row r="17" spans="1:27" x14ac:dyDescent="0.25">
      <c r="A17" s="3" t="s">
        <v>20</v>
      </c>
      <c r="B17" s="4">
        <v>2500</v>
      </c>
      <c r="C17" s="4">
        <v>70</v>
      </c>
      <c r="D17" s="4">
        <v>150</v>
      </c>
      <c r="E17" s="4">
        <v>50</v>
      </c>
      <c r="F17" s="4">
        <v>60</v>
      </c>
      <c r="G17" s="4">
        <v>10</v>
      </c>
      <c r="H17" s="4">
        <v>0.1</v>
      </c>
      <c r="I17" s="4">
        <v>0.13</v>
      </c>
      <c r="J17" s="4">
        <v>0.2</v>
      </c>
      <c r="K17" s="4">
        <v>0.13</v>
      </c>
      <c r="L17" s="4">
        <v>0.1</v>
      </c>
      <c r="M17" s="4">
        <v>0.05</v>
      </c>
      <c r="N17" s="4"/>
      <c r="O17" s="13">
        <f t="shared" si="1"/>
        <v>5.3927230954850663E-2</v>
      </c>
      <c r="P17" s="13">
        <f t="shared" si="0"/>
        <v>5.9910179595967422E-2</v>
      </c>
      <c r="Q17">
        <f t="shared" si="2"/>
        <v>7.0000000000000007E-2</v>
      </c>
      <c r="R17">
        <f t="shared" si="3"/>
        <v>1</v>
      </c>
      <c r="T17" s="10" t="s">
        <v>20</v>
      </c>
      <c r="U17" s="11" t="s">
        <v>62</v>
      </c>
      <c r="V17" s="8">
        <v>1</v>
      </c>
      <c r="W17" s="8">
        <v>1</v>
      </c>
      <c r="X17" s="8">
        <v>0.32199961133301258</v>
      </c>
      <c r="Y17" s="8">
        <v>0.14000000000000001</v>
      </c>
      <c r="Z17" s="6">
        <v>1505.836144926903</v>
      </c>
      <c r="AA17" s="7">
        <v>5.9910179595967422E-2</v>
      </c>
    </row>
    <row r="18" spans="1:27" x14ac:dyDescent="0.25">
      <c r="A18" s="3" t="s">
        <v>21</v>
      </c>
      <c r="B18" s="2">
        <v>2500</v>
      </c>
      <c r="C18" s="2">
        <v>70</v>
      </c>
      <c r="D18" s="2">
        <v>150</v>
      </c>
      <c r="E18" s="2">
        <v>50</v>
      </c>
      <c r="F18" s="4">
        <v>70</v>
      </c>
      <c r="G18" s="2">
        <v>10</v>
      </c>
      <c r="H18" s="2">
        <v>0.1</v>
      </c>
      <c r="I18" s="2">
        <v>0.13</v>
      </c>
      <c r="J18" s="2">
        <v>0.2</v>
      </c>
      <c r="K18" s="2">
        <v>0.13</v>
      </c>
      <c r="L18" s="2">
        <v>0.1</v>
      </c>
      <c r="M18" s="2">
        <v>0.05</v>
      </c>
      <c r="O18" s="13">
        <f t="shared" si="1"/>
        <v>5.3927230957313152E-2</v>
      </c>
      <c r="P18" s="13">
        <f t="shared" si="0"/>
        <v>5.9910179595967422E-2</v>
      </c>
      <c r="Q18">
        <f t="shared" si="2"/>
        <v>7.0000000000000007E-2</v>
      </c>
      <c r="R18">
        <f t="shared" si="3"/>
        <v>1</v>
      </c>
      <c r="T18" s="10" t="s">
        <v>21</v>
      </c>
      <c r="U18" s="11" t="s">
        <v>62</v>
      </c>
      <c r="V18" s="8">
        <v>1</v>
      </c>
      <c r="W18" s="8">
        <v>1</v>
      </c>
      <c r="X18" s="8">
        <v>0.27899981942027807</v>
      </c>
      <c r="Y18" s="8">
        <v>0.14000000000000001</v>
      </c>
      <c r="Z18" s="6">
        <v>1403.5997630367915</v>
      </c>
      <c r="AA18" s="7">
        <v>5.9910179598705475E-2</v>
      </c>
    </row>
    <row r="19" spans="1:27" x14ac:dyDescent="0.25">
      <c r="A19" s="3" t="s">
        <v>22</v>
      </c>
      <c r="B19" s="2">
        <v>2500</v>
      </c>
      <c r="C19" s="2">
        <v>70</v>
      </c>
      <c r="D19" s="2">
        <v>150</v>
      </c>
      <c r="E19" s="2">
        <v>50</v>
      </c>
      <c r="F19" s="4">
        <v>80</v>
      </c>
      <c r="G19" s="2">
        <v>10</v>
      </c>
      <c r="H19" s="2">
        <v>0.1</v>
      </c>
      <c r="I19" s="2">
        <v>0.13</v>
      </c>
      <c r="J19" s="2">
        <v>0.2</v>
      </c>
      <c r="K19" s="2">
        <v>0.13</v>
      </c>
      <c r="L19" s="2">
        <v>0.1</v>
      </c>
      <c r="M19" s="2">
        <v>0.05</v>
      </c>
      <c r="O19" s="13">
        <f t="shared" si="1"/>
        <v>5.3927230954850663E-2</v>
      </c>
      <c r="P19" s="13">
        <f t="shared" si="0"/>
        <v>5.9910179595967422E-2</v>
      </c>
      <c r="Q19">
        <f t="shared" si="2"/>
        <v>7.0000000000000007E-2</v>
      </c>
      <c r="R19">
        <f t="shared" si="3"/>
        <v>1</v>
      </c>
      <c r="T19" s="10" t="s">
        <v>22</v>
      </c>
      <c r="U19" s="11" t="s">
        <v>62</v>
      </c>
      <c r="V19" s="8">
        <v>1</v>
      </c>
      <c r="W19" s="8">
        <v>1</v>
      </c>
      <c r="X19" s="8">
        <v>0.38099961820989847</v>
      </c>
      <c r="Y19" s="8">
        <v>0.25</v>
      </c>
      <c r="Z19" s="6">
        <v>1301.3633811559771</v>
      </c>
      <c r="AA19" s="7">
        <v>5.9910179595967422E-2</v>
      </c>
    </row>
    <row r="20" spans="1:27" x14ac:dyDescent="0.25">
      <c r="A20" s="3" t="s">
        <v>23</v>
      </c>
      <c r="B20" s="2">
        <v>2500</v>
      </c>
      <c r="C20" s="2">
        <v>70</v>
      </c>
      <c r="D20" s="2">
        <v>150</v>
      </c>
      <c r="E20" s="2">
        <v>50</v>
      </c>
      <c r="F20" s="4">
        <v>90</v>
      </c>
      <c r="G20" s="2">
        <v>10</v>
      </c>
      <c r="H20" s="2">
        <v>0.1</v>
      </c>
      <c r="I20" s="2">
        <v>0.13</v>
      </c>
      <c r="J20" s="2">
        <v>0.2</v>
      </c>
      <c r="K20" s="2">
        <v>0.13</v>
      </c>
      <c r="L20" s="2">
        <v>0.1</v>
      </c>
      <c r="M20" s="2">
        <v>0.05</v>
      </c>
      <c r="O20" s="13">
        <f t="shared" si="1"/>
        <v>5.3927230954850663E-2</v>
      </c>
      <c r="P20" s="13">
        <f t="shared" si="0"/>
        <v>5.9910179595967422E-2</v>
      </c>
      <c r="Q20">
        <f t="shared" si="2"/>
        <v>7.0000000000000007E-2</v>
      </c>
      <c r="R20">
        <f t="shared" si="3"/>
        <v>1</v>
      </c>
      <c r="T20" s="10" t="s">
        <v>23</v>
      </c>
      <c r="U20" s="11" t="s">
        <v>62</v>
      </c>
      <c r="V20" s="8">
        <v>1</v>
      </c>
      <c r="W20" s="8">
        <v>1</v>
      </c>
      <c r="X20" s="8">
        <v>0.95799998380243778</v>
      </c>
      <c r="Y20" s="8">
        <v>0.82</v>
      </c>
      <c r="Z20" s="6">
        <v>1199.1269992705138</v>
      </c>
      <c r="AA20" s="7">
        <v>5.9910179595967422E-2</v>
      </c>
    </row>
    <row r="21" spans="1:27" x14ac:dyDescent="0.25">
      <c r="A21" s="3" t="s">
        <v>24</v>
      </c>
      <c r="B21" s="2">
        <v>2500</v>
      </c>
      <c r="C21" s="2">
        <v>70</v>
      </c>
      <c r="D21" s="2">
        <v>150</v>
      </c>
      <c r="E21" s="2">
        <v>50</v>
      </c>
      <c r="F21" s="4">
        <v>100</v>
      </c>
      <c r="G21" s="2">
        <v>10</v>
      </c>
      <c r="H21" s="2">
        <v>0.1</v>
      </c>
      <c r="I21" s="2">
        <v>0.13</v>
      </c>
      <c r="J21" s="2">
        <v>0.2</v>
      </c>
      <c r="K21" s="2">
        <v>0.13</v>
      </c>
      <c r="L21" s="2">
        <v>0.1</v>
      </c>
      <c r="M21" s="2">
        <v>0.05</v>
      </c>
      <c r="O21" s="13">
        <f t="shared" si="1"/>
        <v>5.3927230954850663E-2</v>
      </c>
      <c r="P21" s="13">
        <f t="shared" si="0"/>
        <v>5.9910179595967422E-2</v>
      </c>
      <c r="Q21">
        <f t="shared" si="2"/>
        <v>7.0000000000000007E-2</v>
      </c>
      <c r="R21">
        <f t="shared" si="3"/>
        <v>1</v>
      </c>
      <c r="T21" s="10" t="s">
        <v>24</v>
      </c>
      <c r="U21" s="11" t="s">
        <v>62</v>
      </c>
      <c r="V21" s="8">
        <v>1</v>
      </c>
      <c r="W21" s="8">
        <v>1</v>
      </c>
      <c r="X21" s="8">
        <v>0.32299978192895651</v>
      </c>
      <c r="Y21" s="8">
        <v>0.14000000000000001</v>
      </c>
      <c r="Z21" s="6">
        <v>1096.890617385051</v>
      </c>
      <c r="AA21" s="7">
        <v>5.9910179595967422E-2</v>
      </c>
    </row>
    <row r="22" spans="1:27" x14ac:dyDescent="0.25">
      <c r="A22" s="3" t="s">
        <v>25</v>
      </c>
      <c r="B22" s="4">
        <v>2500</v>
      </c>
      <c r="C22" s="4">
        <v>70</v>
      </c>
      <c r="D22" s="4">
        <v>150</v>
      </c>
      <c r="E22" s="4">
        <v>50</v>
      </c>
      <c r="F22" s="4">
        <v>60</v>
      </c>
      <c r="G22" s="4">
        <v>10</v>
      </c>
      <c r="H22" s="4">
        <v>0.1</v>
      </c>
      <c r="I22" s="4">
        <v>0.13</v>
      </c>
      <c r="J22" s="4">
        <v>0.2</v>
      </c>
      <c r="K22" s="4">
        <v>0.13</v>
      </c>
      <c r="L22" s="4">
        <v>0.1</v>
      </c>
      <c r="M22" s="4">
        <v>0.05</v>
      </c>
      <c r="N22" s="4"/>
      <c r="O22" s="13">
        <f t="shared" si="1"/>
        <v>5.3927230954850663E-2</v>
      </c>
      <c r="P22" s="13">
        <f t="shared" si="0"/>
        <v>5.9910179595967422E-2</v>
      </c>
      <c r="Q22">
        <f t="shared" si="2"/>
        <v>7.0000000000000007E-2</v>
      </c>
      <c r="R22">
        <f t="shared" si="3"/>
        <v>1</v>
      </c>
      <c r="T22" s="10" t="s">
        <v>25</v>
      </c>
      <c r="U22" s="11" t="s">
        <v>62</v>
      </c>
      <c r="V22" s="8">
        <v>1</v>
      </c>
      <c r="W22" s="8">
        <v>1</v>
      </c>
      <c r="X22" s="8">
        <v>0.3180001862347126</v>
      </c>
      <c r="Y22" s="8">
        <v>0.12</v>
      </c>
      <c r="Z22" s="6">
        <v>1505.836144926903</v>
      </c>
      <c r="AA22" s="7">
        <v>5.9910179595967422E-2</v>
      </c>
    </row>
    <row r="23" spans="1:27" x14ac:dyDescent="0.25">
      <c r="A23" s="2" t="s">
        <v>26</v>
      </c>
      <c r="B23" s="3">
        <v>2500</v>
      </c>
      <c r="C23" s="3">
        <v>70</v>
      </c>
      <c r="D23" s="3">
        <v>150</v>
      </c>
      <c r="E23" s="3">
        <v>50</v>
      </c>
      <c r="F23" s="3">
        <v>60</v>
      </c>
      <c r="G23" s="3">
        <v>10</v>
      </c>
      <c r="H23" s="3">
        <v>0.1</v>
      </c>
      <c r="I23" s="3">
        <v>0.13</v>
      </c>
      <c r="J23" s="3">
        <v>0.2</v>
      </c>
      <c r="K23" s="3">
        <v>0.13</v>
      </c>
      <c r="L23" s="4">
        <v>0.3</v>
      </c>
      <c r="M23" s="3">
        <v>0.05</v>
      </c>
      <c r="N23" s="3"/>
      <c r="O23" s="13">
        <f t="shared" si="1"/>
        <v>4.1955961642922396E-2</v>
      </c>
      <c r="P23" s="13">
        <f t="shared" si="0"/>
        <v>5.9910179595967422E-2</v>
      </c>
      <c r="Q23">
        <f t="shared" si="2"/>
        <v>7.0000000000000007E-2</v>
      </c>
      <c r="R23">
        <f t="shared" si="3"/>
        <v>1</v>
      </c>
      <c r="T23" s="10" t="s">
        <v>26</v>
      </c>
      <c r="U23" s="11" t="s">
        <v>62</v>
      </c>
      <c r="V23" s="8">
        <v>1</v>
      </c>
      <c r="W23" s="8">
        <v>1</v>
      </c>
      <c r="X23" s="8">
        <v>0.27100034058094025</v>
      </c>
      <c r="Y23" s="8">
        <v>0.11</v>
      </c>
      <c r="Z23" s="6">
        <v>1505.836144926903</v>
      </c>
      <c r="AA23" s="7">
        <v>5.9910179595967422E-2</v>
      </c>
    </row>
    <row r="24" spans="1:27" x14ac:dyDescent="0.25">
      <c r="A24" s="2" t="s">
        <v>27</v>
      </c>
      <c r="B24" s="3">
        <v>2500</v>
      </c>
      <c r="C24" s="3">
        <v>70</v>
      </c>
      <c r="D24" s="3">
        <v>150</v>
      </c>
      <c r="E24" s="3">
        <v>50</v>
      </c>
      <c r="F24" s="3">
        <v>60</v>
      </c>
      <c r="G24" s="3">
        <v>10</v>
      </c>
      <c r="H24" s="3">
        <v>0.1</v>
      </c>
      <c r="I24" s="3">
        <v>0.13</v>
      </c>
      <c r="J24" s="3">
        <v>0.2</v>
      </c>
      <c r="K24" s="3">
        <v>0.13</v>
      </c>
      <c r="L24" s="4">
        <v>0.5</v>
      </c>
      <c r="M24" s="2">
        <v>0.05</v>
      </c>
      <c r="O24" s="13">
        <f t="shared" si="1"/>
        <v>2.9977522474718972E-2</v>
      </c>
      <c r="P24" s="13">
        <f t="shared" si="0"/>
        <v>5.9910179595967422E-2</v>
      </c>
      <c r="Q24">
        <f t="shared" si="2"/>
        <v>7.0000000000000007E-2</v>
      </c>
      <c r="R24">
        <f t="shared" si="3"/>
        <v>1</v>
      </c>
      <c r="T24" s="10" t="s">
        <v>27</v>
      </c>
      <c r="U24" s="11" t="s">
        <v>62</v>
      </c>
      <c r="V24" s="8">
        <v>1</v>
      </c>
      <c r="W24" s="8">
        <v>1</v>
      </c>
      <c r="X24" s="8">
        <v>0.26899999938905239</v>
      </c>
      <c r="Y24" s="8">
        <v>0.12</v>
      </c>
      <c r="Z24" s="6">
        <v>1505.836144926903</v>
      </c>
      <c r="AA24" s="7">
        <v>5.9910179595967422E-2</v>
      </c>
    </row>
    <row r="25" spans="1:27" x14ac:dyDescent="0.25">
      <c r="A25" s="2" t="s">
        <v>28</v>
      </c>
      <c r="B25" s="3">
        <v>2500</v>
      </c>
      <c r="C25" s="3">
        <v>70</v>
      </c>
      <c r="D25" s="3">
        <v>150</v>
      </c>
      <c r="E25" s="3">
        <v>50</v>
      </c>
      <c r="F25" s="3">
        <v>60</v>
      </c>
      <c r="G25" s="3">
        <v>10</v>
      </c>
      <c r="H25" s="3">
        <v>0.1</v>
      </c>
      <c r="I25" s="3">
        <v>0.13</v>
      </c>
      <c r="J25" s="3">
        <v>0.2</v>
      </c>
      <c r="K25" s="3">
        <v>0.13</v>
      </c>
      <c r="L25" s="4">
        <v>0.7</v>
      </c>
      <c r="M25" s="3">
        <v>0.05</v>
      </c>
      <c r="N25" s="3"/>
      <c r="O25" s="13">
        <f t="shared" si="1"/>
        <v>1.7991904856724316E-2</v>
      </c>
      <c r="P25" s="13">
        <f t="shared" si="0"/>
        <v>5.9910179595967422E-2</v>
      </c>
      <c r="Q25">
        <f t="shared" si="2"/>
        <v>7.0000000000000007E-2</v>
      </c>
      <c r="R25">
        <f t="shared" si="3"/>
        <v>1</v>
      </c>
      <c r="T25" s="10" t="s">
        <v>28</v>
      </c>
      <c r="U25" s="11" t="s">
        <v>62</v>
      </c>
      <c r="V25" s="8">
        <v>1</v>
      </c>
      <c r="W25" s="8">
        <v>1</v>
      </c>
      <c r="X25" s="8">
        <v>0.32100006937980652</v>
      </c>
      <c r="Y25" s="8">
        <v>0.13</v>
      </c>
      <c r="Z25" s="6">
        <v>1505.836144926903</v>
      </c>
      <c r="AA25" s="7">
        <v>5.9910179595967422E-2</v>
      </c>
    </row>
    <row r="26" spans="1:27" x14ac:dyDescent="0.25">
      <c r="A26" s="2" t="s">
        <v>29</v>
      </c>
      <c r="B26" s="3">
        <v>2500</v>
      </c>
      <c r="C26" s="3">
        <v>70</v>
      </c>
      <c r="D26" s="3">
        <v>150</v>
      </c>
      <c r="E26" s="3">
        <v>50</v>
      </c>
      <c r="F26" s="3">
        <v>60</v>
      </c>
      <c r="G26" s="3">
        <v>10</v>
      </c>
      <c r="H26" s="3">
        <v>0.1</v>
      </c>
      <c r="I26" s="3">
        <v>0.13</v>
      </c>
      <c r="J26" s="3">
        <v>0.2</v>
      </c>
      <c r="K26" s="3">
        <v>0.13</v>
      </c>
      <c r="L26" s="4">
        <v>0.9</v>
      </c>
      <c r="M26" s="2">
        <v>0.05</v>
      </c>
      <c r="O26" s="13">
        <f t="shared" si="1"/>
        <v>5.9991001799588484E-3</v>
      </c>
      <c r="P26" s="13">
        <f t="shared" si="0"/>
        <v>5.9910179595967422E-2</v>
      </c>
      <c r="Q26">
        <f t="shared" si="2"/>
        <v>7.0000000000000007E-2</v>
      </c>
      <c r="R26">
        <f t="shared" si="3"/>
        <v>1</v>
      </c>
      <c r="T26" s="10" t="s">
        <v>29</v>
      </c>
      <c r="U26" s="11" t="s">
        <v>62</v>
      </c>
      <c r="V26" s="8">
        <v>1</v>
      </c>
      <c r="W26" s="8">
        <v>1</v>
      </c>
      <c r="X26" s="8">
        <v>0.33399977255612612</v>
      </c>
      <c r="Y26" s="8">
        <v>0.15</v>
      </c>
      <c r="Z26" s="6">
        <v>1505.836144926903</v>
      </c>
      <c r="AA26" s="7">
        <v>5.9910179595967422E-2</v>
      </c>
    </row>
    <row r="27" spans="1:27" x14ac:dyDescent="0.25">
      <c r="A27" s="2" t="s">
        <v>30</v>
      </c>
      <c r="B27" s="4">
        <v>2500</v>
      </c>
      <c r="C27" s="4">
        <v>70</v>
      </c>
      <c r="D27" s="4">
        <v>150</v>
      </c>
      <c r="E27" s="4">
        <v>50</v>
      </c>
      <c r="F27" s="4">
        <v>60</v>
      </c>
      <c r="G27" s="4">
        <v>10</v>
      </c>
      <c r="H27" s="4">
        <v>0.1</v>
      </c>
      <c r="I27" s="4">
        <v>0.13</v>
      </c>
      <c r="J27" s="4">
        <v>0.2</v>
      </c>
      <c r="K27" s="4">
        <v>0.13</v>
      </c>
      <c r="L27" s="4">
        <v>0.1</v>
      </c>
      <c r="M27" s="4">
        <v>0.05</v>
      </c>
      <c r="N27" s="4"/>
      <c r="O27" s="13">
        <f t="shared" si="1"/>
        <v>5.3927230954850663E-2</v>
      </c>
      <c r="P27" s="13">
        <f t="shared" si="0"/>
        <v>5.9910179595967422E-2</v>
      </c>
      <c r="Q27">
        <f t="shared" si="2"/>
        <v>7.0000000000000007E-2</v>
      </c>
      <c r="R27">
        <f t="shared" si="3"/>
        <v>1</v>
      </c>
      <c r="T27" s="10" t="s">
        <v>30</v>
      </c>
      <c r="U27" s="11" t="s">
        <v>62</v>
      </c>
      <c r="V27" s="8">
        <v>1</v>
      </c>
      <c r="W27" s="8">
        <v>1</v>
      </c>
      <c r="X27" s="8">
        <v>0.31999989878386259</v>
      </c>
      <c r="Y27" s="8">
        <v>0.13</v>
      </c>
      <c r="Z27" s="9">
        <v>1505.836144926903</v>
      </c>
      <c r="AA27" s="7">
        <v>5.9910179595967422E-2</v>
      </c>
    </row>
    <row r="28" spans="1:27" x14ac:dyDescent="0.25">
      <c r="A28" s="2" t="s">
        <v>31</v>
      </c>
      <c r="B28" s="3">
        <v>2500</v>
      </c>
      <c r="C28" s="3">
        <v>70</v>
      </c>
      <c r="D28" s="3">
        <v>150</v>
      </c>
      <c r="E28" s="3">
        <v>50</v>
      </c>
      <c r="F28" s="3">
        <v>60</v>
      </c>
      <c r="G28" s="3">
        <v>10</v>
      </c>
      <c r="H28" s="3">
        <v>0.1</v>
      </c>
      <c r="I28" s="3">
        <v>0.13</v>
      </c>
      <c r="J28" s="3">
        <v>0.2</v>
      </c>
      <c r="K28" s="4">
        <v>0.14000000000000001</v>
      </c>
      <c r="L28" s="2">
        <v>0.1</v>
      </c>
      <c r="M28" s="3">
        <v>0.05</v>
      </c>
      <c r="N28" s="3"/>
      <c r="O28" s="13">
        <f t="shared" si="1"/>
        <v>5.4827502471779546E-2</v>
      </c>
      <c r="P28" s="14">
        <f t="shared" si="0"/>
        <v>5.9910179595967422E-2</v>
      </c>
      <c r="Q28" s="15">
        <f t="shared" si="2"/>
        <v>0.06</v>
      </c>
      <c r="R28">
        <f t="shared" si="3"/>
        <v>1</v>
      </c>
      <c r="T28" s="10" t="s">
        <v>31</v>
      </c>
      <c r="U28" s="11" t="s">
        <v>63</v>
      </c>
      <c r="V28" s="8">
        <v>7</v>
      </c>
      <c r="W28" s="8">
        <v>1</v>
      </c>
      <c r="X28" s="8">
        <v>7.3199996491894126</v>
      </c>
      <c r="Y28" s="8">
        <v>7.18</v>
      </c>
      <c r="Z28" s="6">
        <v>1079.0639031882747</v>
      </c>
      <c r="AA28" s="7">
        <v>6.0910179595282402E-2</v>
      </c>
    </row>
    <row r="29" spans="1:27" x14ac:dyDescent="0.25">
      <c r="A29" s="2" t="s">
        <v>32</v>
      </c>
      <c r="B29" s="3">
        <v>2500</v>
      </c>
      <c r="C29" s="3">
        <v>70</v>
      </c>
      <c r="D29" s="3">
        <v>150</v>
      </c>
      <c r="E29" s="3">
        <v>50</v>
      </c>
      <c r="F29" s="3">
        <v>60</v>
      </c>
      <c r="G29" s="3">
        <v>10</v>
      </c>
      <c r="H29" s="3">
        <v>0.1</v>
      </c>
      <c r="I29" s="3">
        <v>0.13</v>
      </c>
      <c r="J29" s="3">
        <v>0.2</v>
      </c>
      <c r="K29" s="4">
        <v>0.15</v>
      </c>
      <c r="L29" s="2">
        <v>0.1</v>
      </c>
      <c r="M29" s="2">
        <v>0.05</v>
      </c>
      <c r="O29" s="13">
        <f t="shared" si="1"/>
        <v>5.4827502472346433E-2</v>
      </c>
      <c r="P29" s="13">
        <f t="shared" si="0"/>
        <v>5.9910179595967422E-2</v>
      </c>
      <c r="Q29">
        <f t="shared" si="2"/>
        <v>5.0000000000000017E-2</v>
      </c>
      <c r="R29">
        <f t="shared" si="3"/>
        <v>2</v>
      </c>
      <c r="T29" s="10" t="s">
        <v>32</v>
      </c>
      <c r="U29" s="11" t="s">
        <v>63</v>
      </c>
      <c r="V29" s="8">
        <v>7</v>
      </c>
      <c r="W29" s="8">
        <v>1</v>
      </c>
      <c r="X29" s="8">
        <v>6.5010001184418797</v>
      </c>
      <c r="Y29" s="8">
        <v>6.33</v>
      </c>
      <c r="Z29" s="6">
        <v>1230.2767914991027</v>
      </c>
      <c r="AA29" s="7">
        <v>6.0910179595911308E-2</v>
      </c>
    </row>
    <row r="30" spans="1:27" x14ac:dyDescent="0.25">
      <c r="A30" s="2" t="s">
        <v>33</v>
      </c>
      <c r="B30" s="3">
        <v>2500</v>
      </c>
      <c r="C30" s="3">
        <v>70</v>
      </c>
      <c r="D30" s="3">
        <v>150</v>
      </c>
      <c r="E30" s="3">
        <v>50</v>
      </c>
      <c r="F30" s="3">
        <v>60</v>
      </c>
      <c r="G30" s="3">
        <v>10</v>
      </c>
      <c r="H30" s="3">
        <v>0.1</v>
      </c>
      <c r="I30" s="3">
        <v>0.13</v>
      </c>
      <c r="J30" s="3">
        <v>0.2</v>
      </c>
      <c r="K30" s="4">
        <v>0.16</v>
      </c>
      <c r="L30" s="2">
        <v>0.1</v>
      </c>
      <c r="M30" s="3">
        <v>0.05</v>
      </c>
      <c r="N30" s="3"/>
      <c r="O30" s="13">
        <f t="shared" si="1"/>
        <v>5.4827502472399578E-2</v>
      </c>
      <c r="P30" s="13">
        <f t="shared" si="0"/>
        <v>5.9910179595967422E-2</v>
      </c>
      <c r="Q30">
        <f t="shared" si="2"/>
        <v>4.0000000000000008E-2</v>
      </c>
      <c r="R30">
        <f t="shared" si="3"/>
        <v>2</v>
      </c>
      <c r="T30" s="10" t="s">
        <v>33</v>
      </c>
      <c r="U30" s="11" t="s">
        <v>63</v>
      </c>
      <c r="V30" s="8">
        <v>1</v>
      </c>
      <c r="W30" s="8">
        <v>1</v>
      </c>
      <c r="X30" s="8">
        <v>0.63299986068159342</v>
      </c>
      <c r="Y30" s="8">
        <v>0.46</v>
      </c>
      <c r="Z30" s="6">
        <v>1383.5418819523061</v>
      </c>
      <c r="AA30" s="7">
        <v>6.0910179595967423E-2</v>
      </c>
    </row>
    <row r="31" spans="1:27" x14ac:dyDescent="0.25">
      <c r="A31" s="2" t="s">
        <v>43</v>
      </c>
      <c r="B31" s="3">
        <v>2500</v>
      </c>
      <c r="C31" s="3">
        <v>70</v>
      </c>
      <c r="D31" s="3">
        <v>150</v>
      </c>
      <c r="E31" s="3">
        <v>50</v>
      </c>
      <c r="F31" s="3">
        <v>60</v>
      </c>
      <c r="G31" s="3">
        <v>10</v>
      </c>
      <c r="H31" s="3">
        <v>0.1</v>
      </c>
      <c r="I31" s="3">
        <v>0.13</v>
      </c>
      <c r="J31" s="3">
        <v>0.2</v>
      </c>
      <c r="K31" s="4">
        <v>0.17</v>
      </c>
      <c r="L31" s="2">
        <v>0.1</v>
      </c>
      <c r="M31" s="2">
        <v>0.05</v>
      </c>
      <c r="O31" s="13">
        <f t="shared" si="1"/>
        <v>5.4827502472390717E-2</v>
      </c>
      <c r="P31" s="13">
        <f t="shared" si="0"/>
        <v>5.9910179595967422E-2</v>
      </c>
      <c r="Q31">
        <f t="shared" si="2"/>
        <v>0.03</v>
      </c>
      <c r="R31">
        <f t="shared" si="3"/>
        <v>2</v>
      </c>
      <c r="T31" s="10" t="s">
        <v>43</v>
      </c>
      <c r="U31" s="11" t="s">
        <v>63</v>
      </c>
      <c r="V31" s="8">
        <v>1</v>
      </c>
      <c r="W31" s="8">
        <v>1</v>
      </c>
      <c r="X31" s="8">
        <v>0.33799982629716396</v>
      </c>
      <c r="Y31" s="8">
        <v>0.19</v>
      </c>
      <c r="Z31" s="9">
        <v>1538.8591744892569</v>
      </c>
      <c r="AA31" s="7">
        <v>6.0910179595961095E-2</v>
      </c>
    </row>
    <row r="32" spans="1:27" x14ac:dyDescent="0.25">
      <c r="A32" s="2" t="s">
        <v>44</v>
      </c>
      <c r="B32" s="4">
        <v>2500</v>
      </c>
      <c r="C32" s="4">
        <v>70</v>
      </c>
      <c r="D32" s="4">
        <v>150</v>
      </c>
      <c r="E32" s="4">
        <v>50</v>
      </c>
      <c r="F32" s="4">
        <v>65</v>
      </c>
      <c r="G32" s="4">
        <v>10</v>
      </c>
      <c r="H32" s="4">
        <v>0.1</v>
      </c>
      <c r="I32" s="4">
        <v>0.13</v>
      </c>
      <c r="J32" s="4">
        <v>0.2</v>
      </c>
      <c r="K32" s="4">
        <v>0.13</v>
      </c>
      <c r="L32" s="4">
        <v>0.1</v>
      </c>
      <c r="M32" s="4">
        <v>0.05</v>
      </c>
      <c r="N32" s="4"/>
      <c r="O32" s="13">
        <f t="shared" si="1"/>
        <v>5.3927230954850663E-2</v>
      </c>
      <c r="P32" s="13">
        <f t="shared" si="0"/>
        <v>5.9910179595967422E-2</v>
      </c>
      <c r="Q32">
        <f t="shared" si="2"/>
        <v>7.0000000000000007E-2</v>
      </c>
      <c r="R32">
        <f t="shared" si="3"/>
        <v>1</v>
      </c>
      <c r="T32" s="10" t="s">
        <v>44</v>
      </c>
      <c r="U32" s="11" t="s">
        <v>62</v>
      </c>
      <c r="V32" s="8">
        <v>1</v>
      </c>
      <c r="W32" s="8">
        <v>1</v>
      </c>
      <c r="X32" s="8">
        <v>0.32300041057169437</v>
      </c>
      <c r="Y32" s="8">
        <v>0.15</v>
      </c>
      <c r="Z32" s="9">
        <v>1454.7179539841713</v>
      </c>
      <c r="AA32" s="7">
        <v>5.9910179595967422E-2</v>
      </c>
    </row>
    <row r="33" spans="1:27" x14ac:dyDescent="0.25">
      <c r="A33" s="2" t="s">
        <v>45</v>
      </c>
      <c r="B33" s="3">
        <v>2500</v>
      </c>
      <c r="C33" s="2">
        <v>70</v>
      </c>
      <c r="D33" s="2">
        <v>150</v>
      </c>
      <c r="E33" s="2">
        <v>50</v>
      </c>
      <c r="F33" s="4">
        <v>70</v>
      </c>
      <c r="G33" s="2">
        <v>10</v>
      </c>
      <c r="H33" s="2">
        <v>0.1</v>
      </c>
      <c r="I33" s="2">
        <v>0.13</v>
      </c>
      <c r="J33" s="2">
        <v>0.2</v>
      </c>
      <c r="K33" s="2">
        <v>0.13</v>
      </c>
      <c r="L33" s="2">
        <v>0.1</v>
      </c>
      <c r="M33" s="2">
        <v>0.05</v>
      </c>
      <c r="O33" s="13">
        <f t="shared" si="1"/>
        <v>5.3927230957313152E-2</v>
      </c>
      <c r="P33" s="13">
        <f t="shared" si="0"/>
        <v>5.9910179595967422E-2</v>
      </c>
      <c r="Q33">
        <f t="shared" si="2"/>
        <v>7.0000000000000007E-2</v>
      </c>
      <c r="R33">
        <f t="shared" si="3"/>
        <v>1</v>
      </c>
      <c r="T33" s="10" t="s">
        <v>45</v>
      </c>
      <c r="U33" s="11" t="s">
        <v>62</v>
      </c>
      <c r="V33" s="8">
        <v>1</v>
      </c>
      <c r="W33" s="8">
        <v>1</v>
      </c>
      <c r="X33" s="8">
        <v>0.46500011812895536</v>
      </c>
      <c r="Y33" s="8">
        <v>0.22</v>
      </c>
      <c r="Z33" s="9">
        <v>1403.5997630367915</v>
      </c>
      <c r="AA33" s="7">
        <v>5.9910179598705475E-2</v>
      </c>
    </row>
    <row r="34" spans="1:27" x14ac:dyDescent="0.25">
      <c r="A34" s="2" t="s">
        <v>46</v>
      </c>
      <c r="B34" s="3">
        <v>2500</v>
      </c>
      <c r="C34" s="2">
        <v>70</v>
      </c>
      <c r="D34" s="2">
        <v>150</v>
      </c>
      <c r="E34" s="2">
        <v>50</v>
      </c>
      <c r="F34" s="4">
        <v>75</v>
      </c>
      <c r="G34" s="2">
        <v>10</v>
      </c>
      <c r="H34" s="2">
        <v>0.1</v>
      </c>
      <c r="I34" s="2">
        <v>0.13</v>
      </c>
      <c r="J34" s="2">
        <v>0.2</v>
      </c>
      <c r="K34" s="2">
        <v>0.13</v>
      </c>
      <c r="L34" s="2">
        <v>0.1</v>
      </c>
      <c r="M34" s="2">
        <v>0.05</v>
      </c>
      <c r="O34" s="13">
        <f t="shared" si="1"/>
        <v>5.3927230954850663E-2</v>
      </c>
      <c r="P34" s="13">
        <f t="shared" si="0"/>
        <v>5.9910179595967422E-2</v>
      </c>
      <c r="Q34">
        <f t="shared" si="2"/>
        <v>7.0000000000000007E-2</v>
      </c>
      <c r="R34">
        <f t="shared" si="3"/>
        <v>1</v>
      </c>
      <c r="T34" s="10" t="s">
        <v>46</v>
      </c>
      <c r="U34" s="11" t="s">
        <v>62</v>
      </c>
      <c r="V34" s="8">
        <v>1</v>
      </c>
      <c r="W34" s="8">
        <v>1</v>
      </c>
      <c r="X34" s="8">
        <v>0.41599993128329515</v>
      </c>
      <c r="Y34" s="8">
        <v>0.27</v>
      </c>
      <c r="Z34" s="9">
        <v>1352.4815720987085</v>
      </c>
      <c r="AA34" s="7">
        <v>5.9910179595967422E-2</v>
      </c>
    </row>
    <row r="35" spans="1:27" x14ac:dyDescent="0.25">
      <c r="A35" s="2" t="s">
        <v>47</v>
      </c>
      <c r="B35" s="3">
        <v>2500</v>
      </c>
      <c r="C35" s="2">
        <v>70</v>
      </c>
      <c r="D35" s="2">
        <v>150</v>
      </c>
      <c r="E35" s="2">
        <v>50</v>
      </c>
      <c r="F35" s="4">
        <v>80</v>
      </c>
      <c r="G35" s="2">
        <v>10</v>
      </c>
      <c r="H35" s="2">
        <v>0.1</v>
      </c>
      <c r="I35" s="2">
        <v>0.13</v>
      </c>
      <c r="J35" s="2">
        <v>0.2</v>
      </c>
      <c r="K35" s="2">
        <v>0.13</v>
      </c>
      <c r="L35" s="2">
        <v>0.1</v>
      </c>
      <c r="M35" s="2">
        <v>0.05</v>
      </c>
      <c r="O35" s="13">
        <f t="shared" si="1"/>
        <v>5.3927230954850663E-2</v>
      </c>
      <c r="P35" s="13">
        <f t="shared" si="0"/>
        <v>5.9910179595967422E-2</v>
      </c>
      <c r="Q35">
        <f t="shared" si="2"/>
        <v>7.0000000000000007E-2</v>
      </c>
      <c r="R35">
        <f t="shared" si="3"/>
        <v>1</v>
      </c>
      <c r="T35" s="10" t="s">
        <v>47</v>
      </c>
      <c r="U35" s="11" t="s">
        <v>62</v>
      </c>
      <c r="V35" s="8">
        <v>1</v>
      </c>
      <c r="W35" s="8">
        <v>1</v>
      </c>
      <c r="X35" s="8">
        <v>0.55300004314631224</v>
      </c>
      <c r="Y35" s="8">
        <v>0.35</v>
      </c>
      <c r="Z35" s="9">
        <v>1301.3633811559771</v>
      </c>
      <c r="AA35" s="7">
        <v>5.9910179595967422E-2</v>
      </c>
    </row>
    <row r="36" spans="1:27" x14ac:dyDescent="0.25">
      <c r="A36" s="2" t="s">
        <v>48</v>
      </c>
      <c r="B36" s="3">
        <v>2500</v>
      </c>
      <c r="C36" s="2">
        <v>70</v>
      </c>
      <c r="D36" s="2">
        <v>150</v>
      </c>
      <c r="E36" s="2">
        <v>50</v>
      </c>
      <c r="F36" s="4">
        <v>85</v>
      </c>
      <c r="G36" s="2">
        <v>10</v>
      </c>
      <c r="H36" s="2">
        <v>0.1</v>
      </c>
      <c r="I36" s="2">
        <v>0.13</v>
      </c>
      <c r="J36" s="2">
        <v>0.2</v>
      </c>
      <c r="K36" s="2">
        <v>0.13</v>
      </c>
      <c r="L36" s="2">
        <v>0.1</v>
      </c>
      <c r="M36" s="2">
        <v>0.05</v>
      </c>
      <c r="O36" s="13">
        <f t="shared" si="1"/>
        <v>5.3927230954850663E-2</v>
      </c>
      <c r="P36" s="13">
        <f t="shared" si="0"/>
        <v>5.9910179595967422E-2</v>
      </c>
      <c r="Q36">
        <f t="shared" si="2"/>
        <v>7.0000000000000007E-2</v>
      </c>
      <c r="R36">
        <f t="shared" si="3"/>
        <v>1</v>
      </c>
      <c r="T36" s="10" t="s">
        <v>48</v>
      </c>
      <c r="U36" s="11" t="s">
        <v>62</v>
      </c>
      <c r="V36" s="8">
        <v>1</v>
      </c>
      <c r="W36" s="8">
        <v>1</v>
      </c>
      <c r="X36" s="8">
        <v>1.6489996807649732</v>
      </c>
      <c r="Y36" s="8">
        <v>1.48</v>
      </c>
      <c r="Z36" s="9">
        <v>1250.2451902132455</v>
      </c>
      <c r="AA36" s="7">
        <v>5.9910179595967422E-2</v>
      </c>
    </row>
    <row r="37" spans="1:27" x14ac:dyDescent="0.25">
      <c r="A37" s="2" t="s">
        <v>49</v>
      </c>
      <c r="B37" s="4">
        <v>2500</v>
      </c>
      <c r="C37" s="4">
        <v>70</v>
      </c>
      <c r="D37" s="4">
        <v>150</v>
      </c>
      <c r="E37" s="4">
        <v>55</v>
      </c>
      <c r="F37" s="3">
        <v>80</v>
      </c>
      <c r="G37" s="4">
        <v>10</v>
      </c>
      <c r="H37" s="4">
        <v>0.1</v>
      </c>
      <c r="I37" s="4">
        <v>0.13</v>
      </c>
      <c r="J37" s="4">
        <v>0.2</v>
      </c>
      <c r="K37" s="4">
        <v>0.13</v>
      </c>
      <c r="L37" s="4">
        <v>0.1</v>
      </c>
      <c r="M37" s="4">
        <v>0.05</v>
      </c>
      <c r="N37" s="4"/>
      <c r="O37" s="13">
        <f t="shared" si="1"/>
        <v>5.3927230954850663E-2</v>
      </c>
      <c r="P37" s="13">
        <f t="shared" si="0"/>
        <v>5.9910179595967422E-2</v>
      </c>
      <c r="Q37">
        <f t="shared" si="2"/>
        <v>7.0000000000000007E-2</v>
      </c>
      <c r="R37">
        <f t="shared" si="3"/>
        <v>1</v>
      </c>
      <c r="T37" s="10" t="s">
        <v>49</v>
      </c>
      <c r="U37" s="11" t="s">
        <v>62</v>
      </c>
      <c r="V37" s="8">
        <v>1</v>
      </c>
      <c r="W37" s="8">
        <v>1</v>
      </c>
      <c r="X37" s="8">
        <v>0.32299978192895651</v>
      </c>
      <c r="Y37" s="8">
        <v>0.14000000000000001</v>
      </c>
      <c r="Z37" s="9">
        <v>1321.4846893389331</v>
      </c>
      <c r="AA37" s="7">
        <v>5.9910179595967422E-2</v>
      </c>
    </row>
    <row r="38" spans="1:27" x14ac:dyDescent="0.25">
      <c r="A38" s="2" t="s">
        <v>50</v>
      </c>
      <c r="B38" s="3">
        <v>2500</v>
      </c>
      <c r="C38" s="2">
        <v>70</v>
      </c>
      <c r="D38" s="2">
        <v>150</v>
      </c>
      <c r="E38" s="4">
        <v>60</v>
      </c>
      <c r="F38" s="2">
        <v>80</v>
      </c>
      <c r="G38" s="2">
        <v>10</v>
      </c>
      <c r="H38" s="2">
        <v>0.1</v>
      </c>
      <c r="I38" s="2">
        <v>0.13</v>
      </c>
      <c r="J38" s="2">
        <v>0.2</v>
      </c>
      <c r="K38" s="2">
        <v>0.13</v>
      </c>
      <c r="L38" s="2">
        <v>0.1</v>
      </c>
      <c r="M38" s="2">
        <v>0.05</v>
      </c>
      <c r="O38" s="13">
        <f t="shared" si="1"/>
        <v>5.3927230954850663E-2</v>
      </c>
      <c r="P38" s="13">
        <f t="shared" si="0"/>
        <v>5.9910179595967422E-2</v>
      </c>
      <c r="Q38">
        <f t="shared" si="2"/>
        <v>7.0000000000000007E-2</v>
      </c>
      <c r="R38">
        <f t="shared" si="3"/>
        <v>1</v>
      </c>
      <c r="T38" s="10" t="s">
        <v>50</v>
      </c>
      <c r="U38" s="11" t="s">
        <v>62</v>
      </c>
      <c r="V38" s="8">
        <v>1</v>
      </c>
      <c r="W38" s="8">
        <v>1</v>
      </c>
      <c r="X38" s="8">
        <v>1.0480002500116825</v>
      </c>
      <c r="Y38" s="8">
        <v>0.28999999999999998</v>
      </c>
      <c r="Z38" s="9">
        <v>1341.6059975218895</v>
      </c>
      <c r="AA38" s="7">
        <v>5.9910179595967422E-2</v>
      </c>
    </row>
    <row r="39" spans="1:27" x14ac:dyDescent="0.25">
      <c r="A39" s="2" t="s">
        <v>51</v>
      </c>
      <c r="B39" s="3">
        <v>2500</v>
      </c>
      <c r="C39" s="2">
        <v>70</v>
      </c>
      <c r="D39" s="2">
        <v>150</v>
      </c>
      <c r="E39" s="4">
        <v>65</v>
      </c>
      <c r="F39" s="2">
        <v>80</v>
      </c>
      <c r="G39" s="2">
        <v>10</v>
      </c>
      <c r="H39" s="2">
        <v>0.1</v>
      </c>
      <c r="I39" s="2">
        <v>0.13</v>
      </c>
      <c r="J39" s="2">
        <v>0.2</v>
      </c>
      <c r="K39" s="2">
        <v>0.13</v>
      </c>
      <c r="L39" s="2">
        <v>0.1</v>
      </c>
      <c r="M39" s="2">
        <v>0.05</v>
      </c>
      <c r="O39" s="13">
        <f t="shared" si="1"/>
        <v>5.3927230954850663E-2</v>
      </c>
      <c r="P39" s="13">
        <f t="shared" si="0"/>
        <v>5.9910179595967422E-2</v>
      </c>
      <c r="Q39">
        <f t="shared" si="2"/>
        <v>7.0000000000000007E-2</v>
      </c>
      <c r="R39">
        <f t="shared" si="3"/>
        <v>1</v>
      </c>
      <c r="T39" s="10" t="s">
        <v>51</v>
      </c>
      <c r="U39" s="11" t="s">
        <v>62</v>
      </c>
      <c r="V39" s="8">
        <v>1</v>
      </c>
      <c r="W39" s="8">
        <v>1</v>
      </c>
      <c r="X39" s="8">
        <v>0.31399950385093689</v>
      </c>
      <c r="Y39" s="8">
        <v>0.15</v>
      </c>
      <c r="Z39" s="9">
        <v>1361.727305704846</v>
      </c>
      <c r="AA39" s="7">
        <v>5.9910179595967422E-2</v>
      </c>
    </row>
    <row r="40" spans="1:27" x14ac:dyDescent="0.25">
      <c r="A40" s="2" t="s">
        <v>52</v>
      </c>
      <c r="B40" s="3">
        <v>2500</v>
      </c>
      <c r="C40" s="2">
        <v>70</v>
      </c>
      <c r="D40" s="2">
        <v>150</v>
      </c>
      <c r="E40" s="4">
        <v>70</v>
      </c>
      <c r="F40" s="2">
        <v>80</v>
      </c>
      <c r="G40" s="2">
        <v>10</v>
      </c>
      <c r="H40" s="2">
        <v>0.1</v>
      </c>
      <c r="I40" s="2">
        <v>0.13</v>
      </c>
      <c r="J40" s="2">
        <v>0.2</v>
      </c>
      <c r="K40" s="2">
        <v>0.13</v>
      </c>
      <c r="L40" s="2">
        <v>0.1</v>
      </c>
      <c r="M40" s="2">
        <v>0.05</v>
      </c>
      <c r="O40" s="13">
        <f t="shared" si="1"/>
        <v>5.3927230954850663E-2</v>
      </c>
      <c r="P40" s="13">
        <f t="shared" si="0"/>
        <v>5.9910179595967422E-2</v>
      </c>
      <c r="Q40">
        <f t="shared" si="2"/>
        <v>7.0000000000000007E-2</v>
      </c>
      <c r="R40">
        <f t="shared" si="3"/>
        <v>1</v>
      </c>
      <c r="T40" s="10" t="s">
        <v>52</v>
      </c>
      <c r="U40" s="11" t="s">
        <v>62</v>
      </c>
      <c r="V40" s="8">
        <v>1</v>
      </c>
      <c r="W40" s="8">
        <v>1</v>
      </c>
      <c r="X40" s="8">
        <v>0.97099968697875738</v>
      </c>
      <c r="Y40" s="8">
        <v>0.83</v>
      </c>
      <c r="Z40" s="9">
        <v>1381.8486138878025</v>
      </c>
      <c r="AA40" s="7">
        <v>5.9910179595967422E-2</v>
      </c>
    </row>
    <row r="41" spans="1:27" x14ac:dyDescent="0.25">
      <c r="A41" s="2" t="s">
        <v>53</v>
      </c>
      <c r="B41" s="3">
        <v>2500</v>
      </c>
      <c r="C41" s="2">
        <v>70</v>
      </c>
      <c r="D41" s="2">
        <v>150</v>
      </c>
      <c r="E41" s="4">
        <v>75</v>
      </c>
      <c r="F41" s="2">
        <v>80</v>
      </c>
      <c r="G41" s="2">
        <v>10</v>
      </c>
      <c r="H41" s="2">
        <v>0.1</v>
      </c>
      <c r="I41" s="2">
        <v>0.13</v>
      </c>
      <c r="J41" s="2">
        <v>0.2</v>
      </c>
      <c r="K41" s="2">
        <v>0.13</v>
      </c>
      <c r="L41" s="2">
        <v>0.1</v>
      </c>
      <c r="M41" s="2">
        <v>0.05</v>
      </c>
      <c r="O41" s="13">
        <f t="shared" si="1"/>
        <v>5.3927230956321077E-2</v>
      </c>
      <c r="P41" s="13">
        <f t="shared" si="0"/>
        <v>5.9910179595967422E-2</v>
      </c>
      <c r="Q41">
        <f t="shared" si="2"/>
        <v>7.0000000000000007E-2</v>
      </c>
      <c r="R41">
        <f t="shared" si="3"/>
        <v>1</v>
      </c>
      <c r="T41" s="10" t="s">
        <v>53</v>
      </c>
      <c r="U41" s="11" t="s">
        <v>62</v>
      </c>
      <c r="V41" s="8">
        <v>1</v>
      </c>
      <c r="W41" s="8">
        <v>1</v>
      </c>
      <c r="X41" s="8">
        <v>0.27599993627518415</v>
      </c>
      <c r="Y41" s="8">
        <v>0.13</v>
      </c>
      <c r="Z41" s="9">
        <v>1401.9699220577227</v>
      </c>
      <c r="AA41" s="7">
        <v>5.9910179597603287E-2</v>
      </c>
    </row>
    <row r="42" spans="1:27" x14ac:dyDescent="0.25">
      <c r="A42" s="2" t="s">
        <v>54</v>
      </c>
      <c r="B42" s="2">
        <v>2500</v>
      </c>
      <c r="C42" s="4">
        <v>110</v>
      </c>
      <c r="D42" s="2">
        <v>150</v>
      </c>
      <c r="E42" s="2">
        <v>50</v>
      </c>
      <c r="F42" s="2">
        <v>60</v>
      </c>
      <c r="G42" s="2">
        <v>10</v>
      </c>
      <c r="H42" s="2">
        <v>0.1</v>
      </c>
      <c r="I42" s="2">
        <v>0.13</v>
      </c>
      <c r="J42" s="2">
        <v>0.2</v>
      </c>
      <c r="K42" s="4">
        <v>0.12</v>
      </c>
      <c r="L42" s="2">
        <v>0.1</v>
      </c>
      <c r="M42" s="2">
        <v>0.05</v>
      </c>
      <c r="O42" s="13">
        <f t="shared" si="1"/>
        <v>6.2317261686341378E-2</v>
      </c>
      <c r="P42" s="13">
        <f t="shared" si="0"/>
        <v>5.9910179595967422E-2</v>
      </c>
      <c r="Q42">
        <f t="shared" si="2"/>
        <v>8.0000000000000016E-2</v>
      </c>
      <c r="R42">
        <f t="shared" si="3"/>
        <v>1</v>
      </c>
      <c r="T42" s="10" t="s">
        <v>54</v>
      </c>
      <c r="U42" s="11" t="s">
        <v>62</v>
      </c>
      <c r="V42" s="8">
        <v>1</v>
      </c>
      <c r="W42" s="8">
        <v>1</v>
      </c>
      <c r="X42" s="8">
        <v>7.6349999522790313</v>
      </c>
      <c r="Y42" s="8">
        <v>7.48</v>
      </c>
      <c r="Z42" s="9">
        <v>1992.1466670269983</v>
      </c>
      <c r="AA42" s="7">
        <v>6.922943114276299E-2</v>
      </c>
    </row>
    <row r="43" spans="1:27" x14ac:dyDescent="0.25">
      <c r="A43" s="2" t="s">
        <v>55</v>
      </c>
      <c r="B43" s="2">
        <v>2500</v>
      </c>
      <c r="C43" s="4">
        <v>110</v>
      </c>
      <c r="D43" s="2">
        <v>150</v>
      </c>
      <c r="E43" s="2">
        <v>50</v>
      </c>
      <c r="F43" s="2">
        <v>60</v>
      </c>
      <c r="G43" s="2">
        <v>10</v>
      </c>
      <c r="H43" s="2">
        <v>0.1</v>
      </c>
      <c r="I43" s="2">
        <v>0.13</v>
      </c>
      <c r="J43" s="2">
        <v>0.2</v>
      </c>
      <c r="K43" s="4">
        <v>0.13</v>
      </c>
      <c r="L43" s="2">
        <v>0.1</v>
      </c>
      <c r="M43" s="2">
        <v>0.05</v>
      </c>
      <c r="O43" s="13">
        <f t="shared" si="1"/>
        <v>6.2060644317601152E-2</v>
      </c>
      <c r="P43" s="13">
        <f t="shared" si="0"/>
        <v>5.9910179595967422E-2</v>
      </c>
      <c r="Q43">
        <f t="shared" si="2"/>
        <v>7.0000000000000007E-2</v>
      </c>
      <c r="R43">
        <f t="shared" si="3"/>
        <v>1</v>
      </c>
      <c r="T43" s="10" t="s">
        <v>55</v>
      </c>
      <c r="U43" s="11" t="s">
        <v>62</v>
      </c>
      <c r="V43" s="8">
        <v>1</v>
      </c>
      <c r="W43" s="8">
        <v>1</v>
      </c>
      <c r="X43" s="8">
        <v>4.5400000177323818</v>
      </c>
      <c r="Y43" s="8">
        <v>4.41</v>
      </c>
      <c r="Z43" s="9">
        <v>2141.0768038760357</v>
      </c>
      <c r="AA43" s="7">
        <v>6.89443990570376E-2</v>
      </c>
    </row>
    <row r="44" spans="1:27" x14ac:dyDescent="0.25">
      <c r="A44" s="2" t="s">
        <v>56</v>
      </c>
      <c r="B44" s="2">
        <v>2500</v>
      </c>
      <c r="C44" s="4">
        <v>110</v>
      </c>
      <c r="D44" s="2">
        <v>150</v>
      </c>
      <c r="E44" s="2">
        <v>50</v>
      </c>
      <c r="F44" s="2">
        <v>60</v>
      </c>
      <c r="G44" s="2">
        <v>10</v>
      </c>
      <c r="H44" s="2">
        <v>0.1</v>
      </c>
      <c r="I44" s="2">
        <v>0.13</v>
      </c>
      <c r="J44" s="2">
        <v>0.2</v>
      </c>
      <c r="K44" s="4">
        <v>0.14000000000000001</v>
      </c>
      <c r="L44" s="2">
        <v>0.1</v>
      </c>
      <c r="M44" s="2">
        <v>0.05</v>
      </c>
      <c r="O44" s="13">
        <f t="shared" si="1"/>
        <v>5.4827502472364141E-2</v>
      </c>
      <c r="P44" s="14">
        <f t="shared" si="0"/>
        <v>5.9910179595967422E-2</v>
      </c>
      <c r="Q44" s="15">
        <f t="shared" si="2"/>
        <v>0.06</v>
      </c>
      <c r="R44">
        <f t="shared" si="3"/>
        <v>1</v>
      </c>
      <c r="T44" s="10" t="s">
        <v>56</v>
      </c>
      <c r="U44" s="11" t="s">
        <v>63</v>
      </c>
      <c r="V44" s="8">
        <v>7</v>
      </c>
      <c r="W44" s="8">
        <v>1</v>
      </c>
      <c r="X44" s="8">
        <v>3.4259998239576817</v>
      </c>
      <c r="Y44" s="8">
        <v>3.29</v>
      </c>
      <c r="Z44" s="9">
        <v>1735.7685831695653</v>
      </c>
      <c r="AA44" s="7">
        <v>6.0910179595934255E-2</v>
      </c>
    </row>
    <row r="45" spans="1:27" x14ac:dyDescent="0.25">
      <c r="A45" s="2" t="s">
        <v>57</v>
      </c>
      <c r="B45" s="2">
        <v>2500</v>
      </c>
      <c r="C45" s="4">
        <v>110</v>
      </c>
      <c r="D45" s="2">
        <v>150</v>
      </c>
      <c r="E45" s="2">
        <v>50</v>
      </c>
      <c r="F45" s="2">
        <v>60</v>
      </c>
      <c r="G45" s="2">
        <v>10</v>
      </c>
      <c r="H45" s="2">
        <v>0.1</v>
      </c>
      <c r="I45" s="2">
        <v>0.13</v>
      </c>
      <c r="J45" s="2">
        <v>0.2</v>
      </c>
      <c r="K45" s="4">
        <v>0.15</v>
      </c>
      <c r="L45" s="2">
        <v>0.1</v>
      </c>
      <c r="M45" s="2">
        <v>0.05</v>
      </c>
      <c r="O45" s="13">
        <f t="shared" si="1"/>
        <v>5.4827502472386283E-2</v>
      </c>
      <c r="P45" s="13">
        <f t="shared" si="0"/>
        <v>5.9910179595967422E-2</v>
      </c>
      <c r="Q45">
        <f>J45-K45</f>
        <v>5.0000000000000017E-2</v>
      </c>
      <c r="R45">
        <f t="shared" si="3"/>
        <v>2</v>
      </c>
      <c r="T45" s="10" t="s">
        <v>57</v>
      </c>
      <c r="U45" s="11" t="s">
        <v>63</v>
      </c>
      <c r="V45" s="8">
        <v>7</v>
      </c>
      <c r="W45" s="8">
        <v>1</v>
      </c>
      <c r="X45" s="8">
        <v>6.7200003890320659</v>
      </c>
      <c r="Y45" s="8">
        <v>6.59</v>
      </c>
      <c r="Z45" s="9">
        <v>1886.9814714924348</v>
      </c>
      <c r="AA45" s="7">
        <v>6.0910179595953282E-2</v>
      </c>
    </row>
    <row r="46" spans="1:27" x14ac:dyDescent="0.25">
      <c r="A46" s="2" t="s">
        <v>58</v>
      </c>
      <c r="B46" s="2">
        <v>2500</v>
      </c>
      <c r="C46" s="4">
        <v>110</v>
      </c>
      <c r="D46" s="2">
        <v>150</v>
      </c>
      <c r="E46" s="2">
        <v>50</v>
      </c>
      <c r="F46" s="2">
        <v>60</v>
      </c>
      <c r="G46" s="2">
        <v>10</v>
      </c>
      <c r="H46" s="2">
        <v>0.1</v>
      </c>
      <c r="I46" s="2">
        <v>0.13</v>
      </c>
      <c r="J46" s="2">
        <v>0.2</v>
      </c>
      <c r="K46" s="4">
        <v>0.16</v>
      </c>
      <c r="L46" s="2">
        <v>0.1</v>
      </c>
      <c r="M46" s="2">
        <v>0.05</v>
      </c>
      <c r="O46" s="13">
        <f t="shared" si="1"/>
        <v>5.4827502471987699E-2</v>
      </c>
      <c r="P46" s="13">
        <f t="shared" ref="P46:P47" si="4">1/M46*LN(D46*M46/B46+1)</f>
        <v>5.9910179595967422E-2</v>
      </c>
      <c r="Q46">
        <f t="shared" ref="Q46:Q47" si="5">J46-K46</f>
        <v>4.0000000000000008E-2</v>
      </c>
      <c r="R46">
        <f t="shared" si="3"/>
        <v>2</v>
      </c>
      <c r="T46" s="10" t="s">
        <v>58</v>
      </c>
      <c r="U46" s="11" t="s">
        <v>63</v>
      </c>
      <c r="V46" s="8">
        <v>7</v>
      </c>
      <c r="W46" s="8">
        <v>1</v>
      </c>
      <c r="X46" s="8">
        <v>6.6000000340864062</v>
      </c>
      <c r="Y46" s="8">
        <v>6.45</v>
      </c>
      <c r="Z46" s="9">
        <v>2040.2465619159939</v>
      </c>
      <c r="AA46" s="7">
        <v>6.0910179595514514E-2</v>
      </c>
    </row>
    <row r="47" spans="1:27" x14ac:dyDescent="0.25">
      <c r="A47" s="2" t="s">
        <v>59</v>
      </c>
      <c r="B47" s="2">
        <v>2500</v>
      </c>
      <c r="C47" s="4">
        <v>110</v>
      </c>
      <c r="D47" s="2">
        <v>150</v>
      </c>
      <c r="E47" s="2">
        <v>50</v>
      </c>
      <c r="F47" s="2">
        <v>60</v>
      </c>
      <c r="G47" s="2">
        <v>10</v>
      </c>
      <c r="H47" s="2">
        <v>0.1</v>
      </c>
      <c r="I47" s="2">
        <v>0.13</v>
      </c>
      <c r="J47" s="2">
        <v>0.2</v>
      </c>
      <c r="K47" s="4">
        <v>0.17</v>
      </c>
      <c r="L47" s="2">
        <v>0.1</v>
      </c>
      <c r="M47" s="2">
        <v>0.05</v>
      </c>
      <c r="O47" s="13">
        <f t="shared" si="1"/>
        <v>5.4827502472364141E-2</v>
      </c>
      <c r="P47" s="13">
        <f t="shared" si="4"/>
        <v>5.9910179595967422E-2</v>
      </c>
      <c r="Q47">
        <f t="shared" si="5"/>
        <v>0.03</v>
      </c>
      <c r="R47">
        <f t="shared" si="3"/>
        <v>2</v>
      </c>
      <c r="T47" s="10" t="s">
        <v>59</v>
      </c>
      <c r="U47" s="11" t="s">
        <v>63</v>
      </c>
      <c r="V47" s="8">
        <v>7</v>
      </c>
      <c r="W47" s="8">
        <v>1</v>
      </c>
      <c r="X47" s="8">
        <v>4.9989997409284115</v>
      </c>
      <c r="Y47" s="8">
        <v>4.87</v>
      </c>
      <c r="Z47" s="9">
        <v>2195.5638544737053</v>
      </c>
      <c r="AA47" s="7">
        <v>6.0910179595935088E-2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2020-01-01T12:20:39Z</dcterms:modified>
</cp:coreProperties>
</file>